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 - Tools\"/>
    </mc:Choice>
  </mc:AlternateContent>
  <bookViews>
    <workbookView xWindow="-90" yWindow="-195" windowWidth="22995" windowHeight="11640" activeTab="11"/>
  </bookViews>
  <sheets>
    <sheet name="201901" sheetId="12" r:id="rId1"/>
    <sheet name="201902" sheetId="8" r:id="rId2"/>
    <sheet name="201903" sheetId="9" r:id="rId3"/>
    <sheet name="201904" sheetId="10" r:id="rId4"/>
    <sheet name="201905" sheetId="11" r:id="rId5"/>
    <sheet name="201906" sheetId="6" r:id="rId6"/>
    <sheet name="201907" sheetId="7" r:id="rId7"/>
    <sheet name="201908" sheetId="5" r:id="rId8"/>
    <sheet name="201909" sheetId="2" r:id="rId9"/>
    <sheet name="201910" sheetId="13" r:id="rId10"/>
    <sheet name="201911" sheetId="14" r:id="rId11"/>
    <sheet name="201912" sheetId="15" r:id="rId12"/>
    <sheet name="Listenvorgaben" sheetId="3" r:id="rId13"/>
    <sheet name="VMA Tabelle" sheetId="16" r:id="rId14"/>
  </sheets>
  <definedNames>
    <definedName name="_xlnm.Print_Area" localSheetId="0">'201901'!$A$1:$Q$41</definedName>
    <definedName name="_xlnm.Print_Area" localSheetId="1">'201902'!$A$1:$Q$41</definedName>
    <definedName name="_xlnm.Print_Area" localSheetId="2">'201903'!$A$1:$Q$41</definedName>
    <definedName name="_xlnm.Print_Area" localSheetId="3">'201904'!$A$1:$Q$41</definedName>
    <definedName name="_xlnm.Print_Area" localSheetId="4">'201905'!$A$1:$Q$41</definedName>
    <definedName name="_xlnm.Print_Area" localSheetId="5">'201906'!$A$1:$Q$41</definedName>
    <definedName name="_xlnm.Print_Area" localSheetId="6">'201907'!$A$1:$Q$41</definedName>
    <definedName name="_xlnm.Print_Area" localSheetId="7">'201908'!$A$1:$Q$41</definedName>
    <definedName name="_xlnm.Print_Area" localSheetId="8">'201909'!$A$1:$Q$41</definedName>
    <definedName name="_xlnm.Print_Area" localSheetId="9">'201910'!$A$1:$Q$41</definedName>
    <definedName name="_xlnm.Print_Area" localSheetId="10">'201911'!$A$1:$Q$41</definedName>
    <definedName name="_xlnm.Print_Area" localSheetId="11">'201912'!$A$1:$Q$41</definedName>
  </definedNames>
  <calcPr calcId="162913"/>
</workbook>
</file>

<file path=xl/calcChain.xml><?xml version="1.0" encoding="utf-8"?>
<calcChain xmlns="http://schemas.openxmlformats.org/spreadsheetml/2006/main">
  <c r="N10" i="15" l="1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9" i="15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9" i="14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9" i="13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9" i="2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9" i="5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9" i="7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9" i="6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9" i="11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9" i="10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9" i="9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9" i="8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9" i="12"/>
  <c r="P10" i="12" l="1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Q35" i="15" l="1"/>
  <c r="O35" i="15"/>
  <c r="P35" i="15"/>
  <c r="M35" i="15"/>
  <c r="Q34" i="15"/>
  <c r="M34" i="15"/>
  <c r="O34" i="15" s="1"/>
  <c r="Q33" i="15"/>
  <c r="M33" i="15"/>
  <c r="O33" i="15" s="1"/>
  <c r="Q32" i="15"/>
  <c r="O32" i="15"/>
  <c r="P32" i="15"/>
  <c r="M32" i="15"/>
  <c r="Q31" i="15"/>
  <c r="O31" i="15"/>
  <c r="M31" i="15"/>
  <c r="Q30" i="15"/>
  <c r="M30" i="15"/>
  <c r="O30" i="15" s="1"/>
  <c r="Q29" i="15"/>
  <c r="P29" i="15"/>
  <c r="M29" i="15"/>
  <c r="O29" i="15" s="1"/>
  <c r="Q28" i="15"/>
  <c r="O28" i="15"/>
  <c r="P28" i="15"/>
  <c r="M28" i="15"/>
  <c r="Q27" i="15"/>
  <c r="O27" i="15"/>
  <c r="M27" i="15"/>
  <c r="Q26" i="15"/>
  <c r="M26" i="15"/>
  <c r="O26" i="15" s="1"/>
  <c r="Q25" i="15"/>
  <c r="P25" i="15"/>
  <c r="M25" i="15"/>
  <c r="O25" i="15" s="1"/>
  <c r="Q24" i="15"/>
  <c r="O24" i="15"/>
  <c r="P24" i="15"/>
  <c r="M24" i="15"/>
  <c r="Q23" i="15"/>
  <c r="O23" i="15"/>
  <c r="M23" i="15"/>
  <c r="Q22" i="15"/>
  <c r="P22" i="15"/>
  <c r="M22" i="15"/>
  <c r="O22" i="15" s="1"/>
  <c r="Q21" i="15"/>
  <c r="M21" i="15"/>
  <c r="O21" i="15" s="1"/>
  <c r="Q20" i="15"/>
  <c r="O20" i="15"/>
  <c r="M20" i="15"/>
  <c r="Q19" i="15"/>
  <c r="O19" i="15"/>
  <c r="M19" i="15"/>
  <c r="Q18" i="15"/>
  <c r="P18" i="15"/>
  <c r="M18" i="15"/>
  <c r="O18" i="15" s="1"/>
  <c r="Q17" i="15"/>
  <c r="P17" i="15"/>
  <c r="M17" i="15"/>
  <c r="O17" i="15" s="1"/>
  <c r="Q16" i="15"/>
  <c r="O16" i="15"/>
  <c r="P16" i="15"/>
  <c r="M16" i="15"/>
  <c r="Q15" i="15"/>
  <c r="O15" i="15"/>
  <c r="M15" i="15"/>
  <c r="Q14" i="15"/>
  <c r="M14" i="15"/>
  <c r="O14" i="15" s="1"/>
  <c r="Q13" i="15"/>
  <c r="P13" i="15"/>
  <c r="M13" i="15"/>
  <c r="O13" i="15" s="1"/>
  <c r="Q12" i="15"/>
  <c r="O12" i="15"/>
  <c r="P12" i="15"/>
  <c r="M12" i="15"/>
  <c r="Q11" i="15"/>
  <c r="O11" i="15"/>
  <c r="M11" i="15"/>
  <c r="Q10" i="15"/>
  <c r="M10" i="15"/>
  <c r="O10" i="15" s="1"/>
  <c r="Q9" i="15"/>
  <c r="M9" i="15"/>
  <c r="O9" i="15" s="1"/>
  <c r="K1" i="15"/>
  <c r="Q35" i="14"/>
  <c r="O35" i="14"/>
  <c r="M35" i="14"/>
  <c r="Q34" i="14"/>
  <c r="O34" i="14"/>
  <c r="P34" i="14"/>
  <c r="M34" i="14"/>
  <c r="Q33" i="14"/>
  <c r="M33" i="14"/>
  <c r="O33" i="14" s="1"/>
  <c r="Q32" i="14"/>
  <c r="P32" i="14"/>
  <c r="M32" i="14"/>
  <c r="O32" i="14" s="1"/>
  <c r="Q31" i="14"/>
  <c r="O31" i="14"/>
  <c r="M31" i="14"/>
  <c r="Q30" i="14"/>
  <c r="O30" i="14"/>
  <c r="P30" i="14"/>
  <c r="M30" i="14"/>
  <c r="Q29" i="14"/>
  <c r="M29" i="14"/>
  <c r="O29" i="14" s="1"/>
  <c r="Q28" i="14"/>
  <c r="P28" i="14"/>
  <c r="M28" i="14"/>
  <c r="O28" i="14" s="1"/>
  <c r="Q27" i="14"/>
  <c r="O27" i="14"/>
  <c r="M27" i="14"/>
  <c r="Q26" i="14"/>
  <c r="O26" i="14"/>
  <c r="P26" i="14"/>
  <c r="M26" i="14"/>
  <c r="Q25" i="14"/>
  <c r="M25" i="14"/>
  <c r="O25" i="14" s="1"/>
  <c r="Q24" i="14"/>
  <c r="M24" i="14"/>
  <c r="O24" i="14" s="1"/>
  <c r="Q23" i="14"/>
  <c r="O23" i="14"/>
  <c r="M23" i="14"/>
  <c r="Q22" i="14"/>
  <c r="O22" i="14"/>
  <c r="P22" i="14"/>
  <c r="M22" i="14"/>
  <c r="Q21" i="14"/>
  <c r="M21" i="14"/>
  <c r="O21" i="14" s="1"/>
  <c r="Q20" i="14"/>
  <c r="P20" i="14"/>
  <c r="M20" i="14"/>
  <c r="O20" i="14" s="1"/>
  <c r="Q19" i="14"/>
  <c r="O19" i="14"/>
  <c r="M19" i="14"/>
  <c r="Q18" i="14"/>
  <c r="O18" i="14"/>
  <c r="P18" i="14"/>
  <c r="M18" i="14"/>
  <c r="Q17" i="14"/>
  <c r="M17" i="14"/>
  <c r="O17" i="14" s="1"/>
  <c r="Q16" i="14"/>
  <c r="P16" i="14"/>
  <c r="M16" i="14"/>
  <c r="O16" i="14" s="1"/>
  <c r="Q15" i="14"/>
  <c r="O15" i="14"/>
  <c r="M15" i="14"/>
  <c r="Q14" i="14"/>
  <c r="O14" i="14"/>
  <c r="P14" i="14"/>
  <c r="M14" i="14"/>
  <c r="Q13" i="14"/>
  <c r="M13" i="14"/>
  <c r="O13" i="14" s="1"/>
  <c r="Q12" i="14"/>
  <c r="P12" i="14"/>
  <c r="M12" i="14"/>
  <c r="O12" i="14" s="1"/>
  <c r="Q11" i="14"/>
  <c r="O11" i="14"/>
  <c r="M11" i="14"/>
  <c r="Q10" i="14"/>
  <c r="O10" i="14"/>
  <c r="P10" i="14"/>
  <c r="M10" i="14"/>
  <c r="Q9" i="14"/>
  <c r="M9" i="14"/>
  <c r="O9" i="14" s="1"/>
  <c r="K1" i="14"/>
  <c r="Q35" i="13"/>
  <c r="P35" i="13"/>
  <c r="M35" i="13"/>
  <c r="O35" i="13" s="1"/>
  <c r="Q34" i="13"/>
  <c r="O34" i="13"/>
  <c r="M34" i="13"/>
  <c r="Q33" i="13"/>
  <c r="O33" i="13"/>
  <c r="P33" i="13"/>
  <c r="M33" i="13"/>
  <c r="Q32" i="13"/>
  <c r="M32" i="13"/>
  <c r="O32" i="13" s="1"/>
  <c r="Q31" i="13"/>
  <c r="P31" i="13"/>
  <c r="M31" i="13"/>
  <c r="O31" i="13" s="1"/>
  <c r="Q30" i="13"/>
  <c r="O30" i="13"/>
  <c r="M30" i="13"/>
  <c r="Q29" i="13"/>
  <c r="O29" i="13"/>
  <c r="P29" i="13"/>
  <c r="M29" i="13"/>
  <c r="Q28" i="13"/>
  <c r="M28" i="13"/>
  <c r="O28" i="13" s="1"/>
  <c r="Q27" i="13"/>
  <c r="M27" i="13"/>
  <c r="O27" i="13" s="1"/>
  <c r="Q26" i="13"/>
  <c r="O26" i="13"/>
  <c r="M26" i="13"/>
  <c r="Q25" i="13"/>
  <c r="O25" i="13"/>
  <c r="P25" i="13"/>
  <c r="M25" i="13"/>
  <c r="Q24" i="13"/>
  <c r="M24" i="13"/>
  <c r="O24" i="13" s="1"/>
  <c r="Q23" i="13"/>
  <c r="P23" i="13"/>
  <c r="M23" i="13"/>
  <c r="O23" i="13" s="1"/>
  <c r="Q22" i="13"/>
  <c r="O22" i="13"/>
  <c r="M22" i="13"/>
  <c r="Q21" i="13"/>
  <c r="O21" i="13"/>
  <c r="P21" i="13"/>
  <c r="M21" i="13"/>
  <c r="Q20" i="13"/>
  <c r="M20" i="13"/>
  <c r="O20" i="13" s="1"/>
  <c r="Q19" i="13"/>
  <c r="P19" i="13"/>
  <c r="M19" i="13"/>
  <c r="O19" i="13" s="1"/>
  <c r="Q18" i="13"/>
  <c r="O18" i="13"/>
  <c r="M18" i="13"/>
  <c r="Q17" i="13"/>
  <c r="O17" i="13"/>
  <c r="P17" i="13"/>
  <c r="M17" i="13"/>
  <c r="Q16" i="13"/>
  <c r="M16" i="13"/>
  <c r="O16" i="13" s="1"/>
  <c r="Q15" i="13"/>
  <c r="P15" i="13"/>
  <c r="M15" i="13"/>
  <c r="O15" i="13" s="1"/>
  <c r="Q14" i="13"/>
  <c r="O14" i="13"/>
  <c r="M14" i="13"/>
  <c r="Q13" i="13"/>
  <c r="O13" i="13"/>
  <c r="M13" i="13"/>
  <c r="Q12" i="13"/>
  <c r="M12" i="13"/>
  <c r="O12" i="13" s="1"/>
  <c r="Q11" i="13"/>
  <c r="M11" i="13"/>
  <c r="O11" i="13" s="1"/>
  <c r="Q10" i="13"/>
  <c r="O10" i="13"/>
  <c r="P10" i="13"/>
  <c r="M10" i="13"/>
  <c r="Q9" i="13"/>
  <c r="M9" i="13"/>
  <c r="O9" i="13" s="1"/>
  <c r="K1" i="13"/>
  <c r="Q35" i="2"/>
  <c r="M35" i="2"/>
  <c r="O35" i="2" s="1"/>
  <c r="Q34" i="2"/>
  <c r="P34" i="2"/>
  <c r="M34" i="2"/>
  <c r="O34" i="2" s="1"/>
  <c r="Q33" i="2"/>
  <c r="O33" i="2"/>
  <c r="M33" i="2"/>
  <c r="Q32" i="2"/>
  <c r="O32" i="2"/>
  <c r="P32" i="2"/>
  <c r="M32" i="2"/>
  <c r="Q31" i="2"/>
  <c r="M31" i="2"/>
  <c r="O31" i="2" s="1"/>
  <c r="Q30" i="2"/>
  <c r="O30" i="2"/>
  <c r="M30" i="2"/>
  <c r="Q29" i="2"/>
  <c r="O29" i="2"/>
  <c r="P29" i="2"/>
  <c r="M29" i="2"/>
  <c r="Q28" i="2"/>
  <c r="M28" i="2"/>
  <c r="O28" i="2" s="1"/>
  <c r="Q27" i="2"/>
  <c r="P27" i="2"/>
  <c r="M27" i="2"/>
  <c r="O27" i="2" s="1"/>
  <c r="Q26" i="2"/>
  <c r="M26" i="2"/>
  <c r="O26" i="2" s="1"/>
  <c r="Q25" i="2"/>
  <c r="O25" i="2"/>
  <c r="M25" i="2"/>
  <c r="Q24" i="2"/>
  <c r="O24" i="2"/>
  <c r="M24" i="2"/>
  <c r="Q23" i="2"/>
  <c r="P23" i="2"/>
  <c r="M23" i="2"/>
  <c r="O23" i="2" s="1"/>
  <c r="Q22" i="2"/>
  <c r="O22" i="2"/>
  <c r="M22" i="2"/>
  <c r="Q21" i="2"/>
  <c r="O21" i="2"/>
  <c r="P21" i="2"/>
  <c r="M21" i="2"/>
  <c r="Q20" i="2"/>
  <c r="M20" i="2"/>
  <c r="O20" i="2" s="1"/>
  <c r="Q19" i="2"/>
  <c r="P19" i="2"/>
  <c r="M19" i="2"/>
  <c r="O19" i="2" s="1"/>
  <c r="Q18" i="2"/>
  <c r="M18" i="2"/>
  <c r="O18" i="2" s="1"/>
  <c r="Q17" i="2"/>
  <c r="O17" i="2"/>
  <c r="M17" i="2"/>
  <c r="Q16" i="2"/>
  <c r="O16" i="2"/>
  <c r="M16" i="2"/>
  <c r="Q15" i="2"/>
  <c r="P15" i="2"/>
  <c r="M15" i="2"/>
  <c r="O15" i="2" s="1"/>
  <c r="Q14" i="2"/>
  <c r="O14" i="2"/>
  <c r="M14" i="2"/>
  <c r="Q13" i="2"/>
  <c r="O13" i="2"/>
  <c r="P13" i="2"/>
  <c r="M13" i="2"/>
  <c r="Q12" i="2"/>
  <c r="M12" i="2"/>
  <c r="O12" i="2" s="1"/>
  <c r="Q11" i="2"/>
  <c r="M11" i="2"/>
  <c r="O11" i="2" s="1"/>
  <c r="Q10" i="2"/>
  <c r="M10" i="2"/>
  <c r="O10" i="2" s="1"/>
  <c r="Q9" i="2"/>
  <c r="O9" i="2"/>
  <c r="M9" i="2"/>
  <c r="K1" i="2"/>
  <c r="Q35" i="5"/>
  <c r="O35" i="5"/>
  <c r="P35" i="5"/>
  <c r="M35" i="5"/>
  <c r="Q34" i="5"/>
  <c r="P34" i="5"/>
  <c r="M34" i="5"/>
  <c r="O34" i="5" s="1"/>
  <c r="Q33" i="5"/>
  <c r="O33" i="5"/>
  <c r="M33" i="5"/>
  <c r="Q32" i="5"/>
  <c r="O32" i="5"/>
  <c r="P32" i="5"/>
  <c r="M32" i="5"/>
  <c r="Q31" i="5"/>
  <c r="M31" i="5"/>
  <c r="O31" i="5" s="1"/>
  <c r="Q30" i="5"/>
  <c r="P30" i="5"/>
  <c r="M30" i="5"/>
  <c r="O30" i="5" s="1"/>
  <c r="Q29" i="5"/>
  <c r="M29" i="5"/>
  <c r="O29" i="5" s="1"/>
  <c r="Q28" i="5"/>
  <c r="O28" i="5"/>
  <c r="M28" i="5"/>
  <c r="Q27" i="5"/>
  <c r="O27" i="5"/>
  <c r="M27" i="5"/>
  <c r="Q26" i="5"/>
  <c r="P26" i="5"/>
  <c r="M26" i="5"/>
  <c r="O26" i="5" s="1"/>
  <c r="Q25" i="5"/>
  <c r="O25" i="5"/>
  <c r="M25" i="5"/>
  <c r="Q24" i="5"/>
  <c r="O24" i="5"/>
  <c r="M24" i="5"/>
  <c r="Q23" i="5"/>
  <c r="M23" i="5"/>
  <c r="O23" i="5" s="1"/>
  <c r="Q22" i="5"/>
  <c r="P22" i="5"/>
  <c r="M22" i="5"/>
  <c r="O22" i="5" s="1"/>
  <c r="Q21" i="5"/>
  <c r="M21" i="5"/>
  <c r="O21" i="5" s="1"/>
  <c r="Q20" i="5"/>
  <c r="O20" i="5"/>
  <c r="M20" i="5"/>
  <c r="Q19" i="5"/>
  <c r="O19" i="5"/>
  <c r="M19" i="5"/>
  <c r="Q18" i="5"/>
  <c r="M18" i="5"/>
  <c r="O18" i="5" s="1"/>
  <c r="Q17" i="5"/>
  <c r="O17" i="5"/>
  <c r="M17" i="5"/>
  <c r="Q16" i="5"/>
  <c r="O16" i="5"/>
  <c r="P16" i="5"/>
  <c r="M16" i="5"/>
  <c r="Q15" i="5"/>
  <c r="M15" i="5"/>
  <c r="O15" i="5" s="1"/>
  <c r="Q14" i="5"/>
  <c r="M14" i="5"/>
  <c r="O14" i="5" s="1"/>
  <c r="Q13" i="5"/>
  <c r="M13" i="5"/>
  <c r="O13" i="5" s="1"/>
  <c r="Q12" i="5"/>
  <c r="O12" i="5"/>
  <c r="M12" i="5"/>
  <c r="Q11" i="5"/>
  <c r="O11" i="5"/>
  <c r="M11" i="5"/>
  <c r="Q10" i="5"/>
  <c r="M10" i="5"/>
  <c r="O10" i="5" s="1"/>
  <c r="Q9" i="5"/>
  <c r="M9" i="5"/>
  <c r="O9" i="5" s="1"/>
  <c r="K1" i="5"/>
  <c r="Q35" i="7"/>
  <c r="O35" i="7"/>
  <c r="M35" i="7"/>
  <c r="Q34" i="7"/>
  <c r="O34" i="7"/>
  <c r="P34" i="7"/>
  <c r="M34" i="7"/>
  <c r="Q33" i="7"/>
  <c r="M33" i="7"/>
  <c r="O33" i="7" s="1"/>
  <c r="Q32" i="7"/>
  <c r="P32" i="7"/>
  <c r="M32" i="7"/>
  <c r="O32" i="7" s="1"/>
  <c r="Q31" i="7"/>
  <c r="M31" i="7"/>
  <c r="O31" i="7" s="1"/>
  <c r="Q30" i="7"/>
  <c r="O30" i="7"/>
  <c r="M30" i="7"/>
  <c r="Q29" i="7"/>
  <c r="O29" i="7"/>
  <c r="M29" i="7"/>
  <c r="Q28" i="7"/>
  <c r="P28" i="7"/>
  <c r="M28" i="7"/>
  <c r="O28" i="7" s="1"/>
  <c r="Q27" i="7"/>
  <c r="O27" i="7"/>
  <c r="M27" i="7"/>
  <c r="Q26" i="7"/>
  <c r="O26" i="7"/>
  <c r="P26" i="7"/>
  <c r="M26" i="7"/>
  <c r="Q25" i="7"/>
  <c r="M25" i="7"/>
  <c r="O25" i="7" s="1"/>
  <c r="Q24" i="7"/>
  <c r="M24" i="7"/>
  <c r="O24" i="7" s="1"/>
  <c r="Q23" i="7"/>
  <c r="M23" i="7"/>
  <c r="O23" i="7" s="1"/>
  <c r="Q22" i="7"/>
  <c r="O22" i="7"/>
  <c r="M22" i="7"/>
  <c r="Q21" i="7"/>
  <c r="O21" i="7"/>
  <c r="M21" i="7"/>
  <c r="Q20" i="7"/>
  <c r="P20" i="7"/>
  <c r="M20" i="7"/>
  <c r="O20" i="7" s="1"/>
  <c r="Q19" i="7"/>
  <c r="O19" i="7"/>
  <c r="M19" i="7"/>
  <c r="Q18" i="7"/>
  <c r="O18" i="7"/>
  <c r="M18" i="7"/>
  <c r="Q17" i="7"/>
  <c r="M17" i="7"/>
  <c r="O17" i="7" s="1"/>
  <c r="Q16" i="7"/>
  <c r="M16" i="7"/>
  <c r="O16" i="7" s="1"/>
  <c r="Q15" i="7"/>
  <c r="M15" i="7"/>
  <c r="O15" i="7" s="1"/>
  <c r="Q14" i="7"/>
  <c r="O14" i="7"/>
  <c r="M14" i="7"/>
  <c r="Q13" i="7"/>
  <c r="O13" i="7"/>
  <c r="P13" i="7"/>
  <c r="M13" i="7"/>
  <c r="Q12" i="7"/>
  <c r="P12" i="7"/>
  <c r="M12" i="7"/>
  <c r="O12" i="7" s="1"/>
  <c r="Q11" i="7"/>
  <c r="O11" i="7"/>
  <c r="M11" i="7"/>
  <c r="Q10" i="7"/>
  <c r="O10" i="7"/>
  <c r="P10" i="7"/>
  <c r="M10" i="7"/>
  <c r="Q9" i="7"/>
  <c r="M9" i="7"/>
  <c r="O9" i="7" s="1"/>
  <c r="K1" i="7"/>
  <c r="Q35" i="6"/>
  <c r="M35" i="6"/>
  <c r="O35" i="6" s="1"/>
  <c r="Q34" i="6"/>
  <c r="M34" i="6"/>
  <c r="O34" i="6" s="1"/>
  <c r="Q33" i="6"/>
  <c r="O33" i="6"/>
  <c r="M33" i="6"/>
  <c r="Q32" i="6"/>
  <c r="O32" i="6"/>
  <c r="M32" i="6"/>
  <c r="Q31" i="6"/>
  <c r="P31" i="6"/>
  <c r="M31" i="6"/>
  <c r="O31" i="6" s="1"/>
  <c r="Q30" i="6"/>
  <c r="O30" i="6"/>
  <c r="M30" i="6"/>
  <c r="Q29" i="6"/>
  <c r="O29" i="6"/>
  <c r="P29" i="6"/>
  <c r="M29" i="6"/>
  <c r="Q28" i="6"/>
  <c r="M28" i="6"/>
  <c r="O28" i="6" s="1"/>
  <c r="Q27" i="6"/>
  <c r="M27" i="6"/>
  <c r="O27" i="6" s="1"/>
  <c r="Q26" i="6"/>
  <c r="M26" i="6"/>
  <c r="O26" i="6" s="1"/>
  <c r="Q25" i="6"/>
  <c r="O25" i="6"/>
  <c r="P25" i="6"/>
  <c r="M25" i="6"/>
  <c r="Q24" i="6"/>
  <c r="O24" i="6"/>
  <c r="M24" i="6"/>
  <c r="Q23" i="6"/>
  <c r="M23" i="6"/>
  <c r="O23" i="6" s="1"/>
  <c r="Q22" i="6"/>
  <c r="O22" i="6"/>
  <c r="M22" i="6"/>
  <c r="Q21" i="6"/>
  <c r="O21" i="6"/>
  <c r="M21" i="6"/>
  <c r="Q20" i="6"/>
  <c r="M20" i="6"/>
  <c r="O20" i="6" s="1"/>
  <c r="Q19" i="6"/>
  <c r="M19" i="6"/>
  <c r="O19" i="6" s="1"/>
  <c r="Q18" i="6"/>
  <c r="M18" i="6"/>
  <c r="O18" i="6" s="1"/>
  <c r="Q17" i="6"/>
  <c r="O17" i="6"/>
  <c r="M17" i="6"/>
  <c r="Q16" i="6"/>
  <c r="O16" i="6"/>
  <c r="P16" i="6"/>
  <c r="M16" i="6"/>
  <c r="Q15" i="6"/>
  <c r="P15" i="6"/>
  <c r="M15" i="6"/>
  <c r="O15" i="6" s="1"/>
  <c r="Q14" i="6"/>
  <c r="O14" i="6"/>
  <c r="M14" i="6"/>
  <c r="Q13" i="6"/>
  <c r="O13" i="6"/>
  <c r="M13" i="6"/>
  <c r="Q12" i="6"/>
  <c r="M12" i="6"/>
  <c r="O12" i="6" s="1"/>
  <c r="Q11" i="6"/>
  <c r="M11" i="6"/>
  <c r="O11" i="6" s="1"/>
  <c r="Q10" i="6"/>
  <c r="P10" i="6"/>
  <c r="M10" i="6"/>
  <c r="O10" i="6" s="1"/>
  <c r="Q9" i="6"/>
  <c r="O9" i="6"/>
  <c r="M9" i="6"/>
  <c r="K1" i="6"/>
  <c r="Q35" i="11"/>
  <c r="O35" i="11"/>
  <c r="M35" i="11"/>
  <c r="Q34" i="11"/>
  <c r="M34" i="11"/>
  <c r="O34" i="11" s="1"/>
  <c r="Q33" i="11"/>
  <c r="O33" i="11"/>
  <c r="M33" i="11"/>
  <c r="Q32" i="11"/>
  <c r="O32" i="11"/>
  <c r="P32" i="11"/>
  <c r="M32" i="11"/>
  <c r="Q31" i="11"/>
  <c r="M31" i="11"/>
  <c r="O31" i="11" s="1"/>
  <c r="Q30" i="11"/>
  <c r="M30" i="11"/>
  <c r="O30" i="11" s="1"/>
  <c r="Q29" i="11"/>
  <c r="M29" i="11"/>
  <c r="O29" i="11" s="1"/>
  <c r="Q28" i="11"/>
  <c r="O28" i="11"/>
  <c r="M28" i="11"/>
  <c r="Q27" i="11"/>
  <c r="O27" i="11"/>
  <c r="M27" i="11"/>
  <c r="Q26" i="11"/>
  <c r="P26" i="11"/>
  <c r="M26" i="11"/>
  <c r="O26" i="11" s="1"/>
  <c r="Q25" i="11"/>
  <c r="O25" i="11"/>
  <c r="M25" i="11"/>
  <c r="Q24" i="11"/>
  <c r="M24" i="11"/>
  <c r="O24" i="11" s="1"/>
  <c r="Q23" i="11"/>
  <c r="M23" i="11"/>
  <c r="O23" i="11" s="1"/>
  <c r="Q22" i="11"/>
  <c r="O22" i="11"/>
  <c r="M22" i="11"/>
  <c r="Q21" i="11"/>
  <c r="O21" i="11"/>
  <c r="M21" i="11"/>
  <c r="Q20" i="11"/>
  <c r="M20" i="11"/>
  <c r="O20" i="11" s="1"/>
  <c r="Q19" i="11"/>
  <c r="M19" i="11"/>
  <c r="O19" i="11" s="1"/>
  <c r="Q18" i="11"/>
  <c r="O18" i="11"/>
  <c r="P18" i="11"/>
  <c r="M18" i="11"/>
  <c r="Q17" i="11"/>
  <c r="O17" i="11"/>
  <c r="M17" i="11"/>
  <c r="Q16" i="11"/>
  <c r="M16" i="11"/>
  <c r="O16" i="11" s="1"/>
  <c r="Q15" i="11"/>
  <c r="M15" i="11"/>
  <c r="O15" i="11" s="1"/>
  <c r="Q14" i="11"/>
  <c r="O14" i="11"/>
  <c r="M14" i="11"/>
  <c r="Q13" i="11"/>
  <c r="O13" i="11"/>
  <c r="M13" i="11"/>
  <c r="Q12" i="11"/>
  <c r="M12" i="11"/>
  <c r="O12" i="11" s="1"/>
  <c r="Q11" i="11"/>
  <c r="M11" i="11"/>
  <c r="O11" i="11" s="1"/>
  <c r="Q10" i="11"/>
  <c r="O10" i="11"/>
  <c r="P10" i="11"/>
  <c r="M10" i="11"/>
  <c r="Q9" i="11"/>
  <c r="O9" i="11"/>
  <c r="M9" i="11"/>
  <c r="K1" i="11"/>
  <c r="Q35" i="10"/>
  <c r="M35" i="10"/>
  <c r="O35" i="10" s="1"/>
  <c r="Q34" i="10"/>
  <c r="M34" i="10"/>
  <c r="O34" i="10" s="1"/>
  <c r="Q33" i="10"/>
  <c r="O33" i="10"/>
  <c r="M33" i="10"/>
  <c r="Q32" i="10"/>
  <c r="O32" i="10"/>
  <c r="M32" i="10"/>
  <c r="Q31" i="10"/>
  <c r="M31" i="10"/>
  <c r="O31" i="10" s="1"/>
  <c r="Q30" i="10"/>
  <c r="M30" i="10"/>
  <c r="O30" i="10" s="1"/>
  <c r="Q29" i="10"/>
  <c r="O29" i="10"/>
  <c r="M29" i="10"/>
  <c r="Q28" i="10"/>
  <c r="O28" i="10"/>
  <c r="M28" i="10"/>
  <c r="Q27" i="10"/>
  <c r="M27" i="10"/>
  <c r="O27" i="10" s="1"/>
  <c r="Q26" i="10"/>
  <c r="M26" i="10"/>
  <c r="O26" i="10" s="1"/>
  <c r="Q25" i="10"/>
  <c r="O25" i="10"/>
  <c r="M25" i="10"/>
  <c r="Q24" i="10"/>
  <c r="O24" i="10"/>
  <c r="M24" i="10"/>
  <c r="Q23" i="10"/>
  <c r="M23" i="10"/>
  <c r="O23" i="10" s="1"/>
  <c r="Q22" i="10"/>
  <c r="M22" i="10"/>
  <c r="O22" i="10" s="1"/>
  <c r="Q21" i="10"/>
  <c r="O21" i="10"/>
  <c r="M21" i="10"/>
  <c r="Q20" i="10"/>
  <c r="O20" i="10"/>
  <c r="M20" i="10"/>
  <c r="Q19" i="10"/>
  <c r="M19" i="10"/>
  <c r="O19" i="10" s="1"/>
  <c r="Q18" i="10"/>
  <c r="M18" i="10"/>
  <c r="O18" i="10" s="1"/>
  <c r="Q17" i="10"/>
  <c r="O17" i="10"/>
  <c r="M17" i="10"/>
  <c r="Q16" i="10"/>
  <c r="O16" i="10"/>
  <c r="M16" i="10"/>
  <c r="Q15" i="10"/>
  <c r="M15" i="10"/>
  <c r="O15" i="10" s="1"/>
  <c r="Q14" i="10"/>
  <c r="M14" i="10"/>
  <c r="O14" i="10" s="1"/>
  <c r="Q13" i="10"/>
  <c r="O13" i="10"/>
  <c r="M13" i="10"/>
  <c r="Q12" i="10"/>
  <c r="O12" i="10"/>
  <c r="M12" i="10"/>
  <c r="Q11" i="10"/>
  <c r="M11" i="10"/>
  <c r="O11" i="10" s="1"/>
  <c r="Q10" i="10"/>
  <c r="M10" i="10"/>
  <c r="O10" i="10" s="1"/>
  <c r="Q9" i="10"/>
  <c r="O9" i="10"/>
  <c r="M9" i="10"/>
  <c r="K1" i="10"/>
  <c r="Q35" i="9"/>
  <c r="O35" i="9"/>
  <c r="M35" i="9"/>
  <c r="Q34" i="9"/>
  <c r="M34" i="9"/>
  <c r="O34" i="9" s="1"/>
  <c r="Q33" i="9"/>
  <c r="M33" i="9"/>
  <c r="O33" i="9" s="1"/>
  <c r="Q32" i="9"/>
  <c r="O32" i="9"/>
  <c r="M32" i="9"/>
  <c r="Q31" i="9"/>
  <c r="O31" i="9"/>
  <c r="M31" i="9"/>
  <c r="Q30" i="9"/>
  <c r="P30" i="9"/>
  <c r="M30" i="9"/>
  <c r="O30" i="9" s="1"/>
  <c r="Q29" i="9"/>
  <c r="M29" i="9"/>
  <c r="O29" i="9" s="1"/>
  <c r="Q28" i="9"/>
  <c r="O28" i="9"/>
  <c r="P28" i="9"/>
  <c r="M28" i="9"/>
  <c r="Q27" i="9"/>
  <c r="O27" i="9"/>
  <c r="M27" i="9"/>
  <c r="Q26" i="9"/>
  <c r="P26" i="9"/>
  <c r="M26" i="9"/>
  <c r="O26" i="9" s="1"/>
  <c r="Q25" i="9"/>
  <c r="M25" i="9"/>
  <c r="O25" i="9" s="1"/>
  <c r="Q24" i="9"/>
  <c r="O24" i="9"/>
  <c r="M24" i="9"/>
  <c r="Q23" i="9"/>
  <c r="O23" i="9"/>
  <c r="M23" i="9"/>
  <c r="Q22" i="9"/>
  <c r="P22" i="9"/>
  <c r="M22" i="9"/>
  <c r="O22" i="9" s="1"/>
  <c r="Q21" i="9"/>
  <c r="M21" i="9"/>
  <c r="O21" i="9" s="1"/>
  <c r="Q20" i="9"/>
  <c r="O20" i="9"/>
  <c r="M20" i="9"/>
  <c r="Q19" i="9"/>
  <c r="O19" i="9"/>
  <c r="M19" i="9"/>
  <c r="Q18" i="9"/>
  <c r="P18" i="9"/>
  <c r="M18" i="9"/>
  <c r="O18" i="9" s="1"/>
  <c r="Q17" i="9"/>
  <c r="M17" i="9"/>
  <c r="O17" i="9" s="1"/>
  <c r="Q16" i="9"/>
  <c r="O16" i="9"/>
  <c r="P16" i="9"/>
  <c r="M16" i="9"/>
  <c r="Q15" i="9"/>
  <c r="O15" i="9"/>
  <c r="M15" i="9"/>
  <c r="Q14" i="9"/>
  <c r="M14" i="9"/>
  <c r="O14" i="9" s="1"/>
  <c r="Q13" i="9"/>
  <c r="M13" i="9"/>
  <c r="O13" i="9" s="1"/>
  <c r="Q12" i="9"/>
  <c r="O12" i="9"/>
  <c r="M12" i="9"/>
  <c r="Q11" i="9"/>
  <c r="O11" i="9"/>
  <c r="M11" i="9"/>
  <c r="Q10" i="9"/>
  <c r="P10" i="9"/>
  <c r="M10" i="9"/>
  <c r="O10" i="9" s="1"/>
  <c r="Q9" i="9"/>
  <c r="M9" i="9"/>
  <c r="O9" i="9" s="1"/>
  <c r="K1" i="9"/>
  <c r="Q35" i="8"/>
  <c r="O35" i="8"/>
  <c r="P35" i="8"/>
  <c r="M35" i="8"/>
  <c r="Q34" i="8"/>
  <c r="O34" i="8"/>
  <c r="M34" i="8"/>
  <c r="Q33" i="8"/>
  <c r="P33" i="8"/>
  <c r="M33" i="8"/>
  <c r="O33" i="8" s="1"/>
  <c r="Q32" i="8"/>
  <c r="M32" i="8"/>
  <c r="O32" i="8" s="1"/>
  <c r="Q31" i="8"/>
  <c r="O31" i="8"/>
  <c r="M31" i="8"/>
  <c r="Q30" i="8"/>
  <c r="O30" i="8"/>
  <c r="M30" i="8"/>
  <c r="Q29" i="8"/>
  <c r="P29" i="8"/>
  <c r="M29" i="8"/>
  <c r="O29" i="8" s="1"/>
  <c r="Q28" i="8"/>
  <c r="P28" i="8"/>
  <c r="M28" i="8"/>
  <c r="O28" i="8" s="1"/>
  <c r="Q27" i="8"/>
  <c r="O27" i="8"/>
  <c r="M27" i="8"/>
  <c r="Q26" i="8"/>
  <c r="O26" i="8"/>
  <c r="P26" i="8"/>
  <c r="M26" i="8"/>
  <c r="Q25" i="8"/>
  <c r="M25" i="8"/>
  <c r="O25" i="8" s="1"/>
  <c r="Q24" i="8"/>
  <c r="P24" i="8"/>
  <c r="M24" i="8"/>
  <c r="O24" i="8" s="1"/>
  <c r="Q23" i="8"/>
  <c r="M23" i="8"/>
  <c r="O23" i="8" s="1"/>
  <c r="Q22" i="8"/>
  <c r="O22" i="8"/>
  <c r="M22" i="8"/>
  <c r="Q21" i="8"/>
  <c r="O21" i="8"/>
  <c r="M21" i="8"/>
  <c r="Q20" i="8"/>
  <c r="M20" i="8"/>
  <c r="O20" i="8" s="1"/>
  <c r="Q19" i="8"/>
  <c r="P19" i="8"/>
  <c r="M19" i="8"/>
  <c r="O19" i="8" s="1"/>
  <c r="Q18" i="8"/>
  <c r="O18" i="8"/>
  <c r="M18" i="8"/>
  <c r="Q17" i="8"/>
  <c r="O17" i="8"/>
  <c r="M17" i="8"/>
  <c r="Q16" i="8"/>
  <c r="M16" i="8"/>
  <c r="O16" i="8" s="1"/>
  <c r="Q15" i="8"/>
  <c r="M15" i="8"/>
  <c r="O15" i="8" s="1"/>
  <c r="Q14" i="8"/>
  <c r="O14" i="8"/>
  <c r="M14" i="8"/>
  <c r="Q13" i="8"/>
  <c r="O13" i="8"/>
  <c r="M13" i="8"/>
  <c r="Q12" i="8"/>
  <c r="M12" i="8"/>
  <c r="O12" i="8" s="1"/>
  <c r="Q11" i="8"/>
  <c r="P11" i="8"/>
  <c r="M11" i="8"/>
  <c r="O11" i="8" s="1"/>
  <c r="Q10" i="8"/>
  <c r="M10" i="8"/>
  <c r="O10" i="8" s="1"/>
  <c r="Q9" i="8"/>
  <c r="O9" i="8"/>
  <c r="M9" i="8"/>
  <c r="K1" i="8"/>
  <c r="Q35" i="12"/>
  <c r="M35" i="12"/>
  <c r="O35" i="12" s="1"/>
  <c r="Q34" i="12"/>
  <c r="M34" i="12"/>
  <c r="O34" i="12" s="1"/>
  <c r="Q33" i="12"/>
  <c r="O33" i="12"/>
  <c r="M33" i="12"/>
  <c r="Q32" i="12"/>
  <c r="O32" i="12"/>
  <c r="M32" i="12"/>
  <c r="Q31" i="12"/>
  <c r="M31" i="12"/>
  <c r="O31" i="12" s="1"/>
  <c r="Q30" i="12"/>
  <c r="M30" i="12"/>
  <c r="O30" i="12" s="1"/>
  <c r="Q29" i="12"/>
  <c r="O29" i="12"/>
  <c r="M29" i="12"/>
  <c r="Q28" i="12"/>
  <c r="O28" i="12"/>
  <c r="M28" i="12"/>
  <c r="Q27" i="12"/>
  <c r="M27" i="12"/>
  <c r="O27" i="12" s="1"/>
  <c r="Q26" i="12"/>
  <c r="M26" i="12"/>
  <c r="O26" i="12" s="1"/>
  <c r="Q25" i="12"/>
  <c r="O25" i="12"/>
  <c r="M25" i="12"/>
  <c r="Q24" i="12"/>
  <c r="O24" i="12"/>
  <c r="M24" i="12"/>
  <c r="Q23" i="12"/>
  <c r="M23" i="12"/>
  <c r="O23" i="12" s="1"/>
  <c r="Q22" i="12"/>
  <c r="M22" i="12"/>
  <c r="O22" i="12" s="1"/>
  <c r="Q21" i="12"/>
  <c r="O21" i="12"/>
  <c r="M21" i="12"/>
  <c r="Q20" i="12"/>
  <c r="O20" i="12"/>
  <c r="M20" i="12"/>
  <c r="Q19" i="12"/>
  <c r="M19" i="12"/>
  <c r="O19" i="12" s="1"/>
  <c r="Q18" i="12"/>
  <c r="M18" i="12"/>
  <c r="O18" i="12" s="1"/>
  <c r="Q17" i="12"/>
  <c r="O17" i="12"/>
  <c r="M17" i="12"/>
  <c r="Q16" i="12"/>
  <c r="O16" i="12"/>
  <c r="M16" i="12"/>
  <c r="Q15" i="12"/>
  <c r="M15" i="12"/>
  <c r="O15" i="12" s="1"/>
  <c r="Q14" i="12"/>
  <c r="M14" i="12"/>
  <c r="O14" i="12" s="1"/>
  <c r="Q13" i="12"/>
  <c r="O13" i="12"/>
  <c r="M13" i="12"/>
  <c r="Q12" i="12"/>
  <c r="O12" i="12"/>
  <c r="P12" i="12" s="1"/>
  <c r="M12" i="12"/>
  <c r="Q11" i="12"/>
  <c r="M11" i="12"/>
  <c r="O11" i="12" s="1"/>
  <c r="P11" i="12" s="1"/>
  <c r="Q10" i="12"/>
  <c r="M10" i="12"/>
  <c r="O10" i="12" s="1"/>
  <c r="Q9" i="12"/>
  <c r="O9" i="12"/>
  <c r="M9" i="12"/>
  <c r="K1" i="12"/>
  <c r="P16" i="13" l="1"/>
  <c r="P16" i="2"/>
  <c r="P32" i="6"/>
  <c r="P17" i="8"/>
  <c r="P32" i="13"/>
  <c r="P30" i="8"/>
  <c r="P12" i="10"/>
  <c r="P20" i="10"/>
  <c r="P28" i="10"/>
  <c r="P9" i="8"/>
  <c r="P16" i="11"/>
  <c r="P24" i="11"/>
  <c r="P35" i="11"/>
  <c r="P20" i="13"/>
  <c r="P18" i="5"/>
  <c r="N36" i="2"/>
  <c r="N37" i="2" s="1"/>
  <c r="N40" i="2" s="1"/>
  <c r="P20" i="2"/>
  <c r="Q36" i="9"/>
  <c r="Q37" i="9" s="1"/>
  <c r="P13" i="11"/>
  <c r="P21" i="11"/>
  <c r="P34" i="11"/>
  <c r="P29" i="7"/>
  <c r="P33" i="7"/>
  <c r="P19" i="5"/>
  <c r="P13" i="14"/>
  <c r="P29" i="14"/>
  <c r="P13" i="13"/>
  <c r="P17" i="14"/>
  <c r="P33" i="14"/>
  <c r="P19" i="15"/>
  <c r="P10" i="8"/>
  <c r="P18" i="8"/>
  <c r="P31" i="8"/>
  <c r="P32" i="8"/>
  <c r="P34" i="8"/>
  <c r="P11" i="9"/>
  <c r="Q36" i="10"/>
  <c r="Q37" i="10" s="1"/>
  <c r="P13" i="10"/>
  <c r="P21" i="10"/>
  <c r="P29" i="10"/>
  <c r="P28" i="11"/>
  <c r="P12" i="6"/>
  <c r="P13" i="6"/>
  <c r="P30" i="7"/>
  <c r="P10" i="5"/>
  <c r="P11" i="5"/>
  <c r="P17" i="2"/>
  <c r="P18" i="2"/>
  <c r="P24" i="2"/>
  <c r="P26" i="2"/>
  <c r="N36" i="13"/>
  <c r="N37" i="13" s="1"/>
  <c r="N40" i="13" s="1"/>
  <c r="P11" i="13"/>
  <c r="P10" i="15"/>
  <c r="P20" i="15"/>
  <c r="P21" i="15"/>
  <c r="P30" i="15"/>
  <c r="P12" i="8"/>
  <c r="P14" i="8"/>
  <c r="P20" i="8"/>
  <c r="P22" i="8"/>
  <c r="P14" i="9"/>
  <c r="P24" i="9"/>
  <c r="P27" i="9"/>
  <c r="P34" i="9"/>
  <c r="P15" i="10"/>
  <c r="P17" i="10"/>
  <c r="P23" i="10"/>
  <c r="P25" i="10"/>
  <c r="P31" i="10"/>
  <c r="P33" i="10"/>
  <c r="P20" i="6"/>
  <c r="P21" i="6"/>
  <c r="P23" i="6"/>
  <c r="P35" i="6"/>
  <c r="P22" i="7"/>
  <c r="P20" i="5"/>
  <c r="P28" i="5"/>
  <c r="P29" i="5"/>
  <c r="P31" i="2"/>
  <c r="P27" i="13"/>
  <c r="P24" i="14"/>
  <c r="P14" i="15"/>
  <c r="P26" i="15"/>
  <c r="P34" i="15"/>
  <c r="O36" i="9"/>
  <c r="O37" i="9" s="1"/>
  <c r="P12" i="9"/>
  <c r="P20" i="9"/>
  <c r="P23" i="9"/>
  <c r="P32" i="9"/>
  <c r="P14" i="11"/>
  <c r="P22" i="11"/>
  <c r="P9" i="6"/>
  <c r="P33" i="6"/>
  <c r="P17" i="7"/>
  <c r="P18" i="7"/>
  <c r="P23" i="5"/>
  <c r="P24" i="5"/>
  <c r="P33" i="15"/>
  <c r="P9" i="15"/>
  <c r="Q36" i="11"/>
  <c r="Q37" i="11" s="1"/>
  <c r="Q36" i="7"/>
  <c r="Q37" i="7" s="1"/>
  <c r="N36" i="8"/>
  <c r="N37" i="8" s="1"/>
  <c r="N40" i="8" s="1"/>
  <c r="N41" i="8" s="1"/>
  <c r="P16" i="8"/>
  <c r="P11" i="10"/>
  <c r="P19" i="10"/>
  <c r="P27" i="10"/>
  <c r="P35" i="10"/>
  <c r="P12" i="11"/>
  <c r="P20" i="11"/>
  <c r="P28" i="2"/>
  <c r="P24" i="13"/>
  <c r="P21" i="14"/>
  <c r="Q36" i="15"/>
  <c r="Q37" i="15" s="1"/>
  <c r="P23" i="15"/>
  <c r="P15" i="15"/>
  <c r="P31" i="15"/>
  <c r="P19" i="9"/>
  <c r="P35" i="9"/>
  <c r="P13" i="8"/>
  <c r="P21" i="8"/>
  <c r="P25" i="8"/>
  <c r="P15" i="9"/>
  <c r="P31" i="9"/>
  <c r="P16" i="10"/>
  <c r="P24" i="10"/>
  <c r="P32" i="10"/>
  <c r="P9" i="11"/>
  <c r="P17" i="11"/>
  <c r="P27" i="11"/>
  <c r="P31" i="11"/>
  <c r="P24" i="6"/>
  <c r="P28" i="6"/>
  <c r="P21" i="7"/>
  <c r="P25" i="7"/>
  <c r="P15" i="5"/>
  <c r="P27" i="5"/>
  <c r="P31" i="5"/>
  <c r="P12" i="2"/>
  <c r="P12" i="13"/>
  <c r="P28" i="13"/>
  <c r="P25" i="14"/>
  <c r="P11" i="15"/>
  <c r="P27" i="15"/>
  <c r="N36" i="12"/>
  <c r="N37" i="12" s="1"/>
  <c r="N40" i="12" s="1"/>
  <c r="N41" i="12" s="1"/>
  <c r="Q36" i="12"/>
  <c r="Q37" i="12" s="1"/>
  <c r="O36" i="12"/>
  <c r="O37" i="12" s="1"/>
  <c r="P15" i="8"/>
  <c r="O40" i="9"/>
  <c r="O41" i="9" s="1"/>
  <c r="O36" i="8"/>
  <c r="O37" i="8" s="1"/>
  <c r="O36" i="14"/>
  <c r="O37" i="14" s="1"/>
  <c r="P9" i="14"/>
  <c r="N36" i="9"/>
  <c r="N37" i="9" s="1"/>
  <c r="P9" i="9"/>
  <c r="P17" i="9"/>
  <c r="P25" i="9"/>
  <c r="P29" i="9"/>
  <c r="P30" i="11"/>
  <c r="O36" i="6"/>
  <c r="O37" i="6" s="1"/>
  <c r="P27" i="6"/>
  <c r="P34" i="6"/>
  <c r="N36" i="7"/>
  <c r="N37" i="7" s="1"/>
  <c r="P31" i="7"/>
  <c r="Q36" i="5"/>
  <c r="Q37" i="5" s="1"/>
  <c r="P9" i="12"/>
  <c r="Q36" i="8"/>
  <c r="Q37" i="8" s="1"/>
  <c r="N36" i="10"/>
  <c r="N37" i="10" s="1"/>
  <c r="P9" i="10"/>
  <c r="P30" i="10"/>
  <c r="P27" i="8"/>
  <c r="O36" i="10"/>
  <c r="O37" i="10" s="1"/>
  <c r="P11" i="6"/>
  <c r="P17" i="6"/>
  <c r="P18" i="6"/>
  <c r="P14" i="7"/>
  <c r="P15" i="7"/>
  <c r="O36" i="5"/>
  <c r="O37" i="5" s="1"/>
  <c r="P25" i="2"/>
  <c r="P23" i="8"/>
  <c r="P13" i="9"/>
  <c r="P21" i="9"/>
  <c r="P33" i="9"/>
  <c r="Q36" i="6"/>
  <c r="Q37" i="6" s="1"/>
  <c r="O36" i="7"/>
  <c r="O37" i="7" s="1"/>
  <c r="P9" i="7"/>
  <c r="P24" i="7"/>
  <c r="P21" i="5"/>
  <c r="P11" i="2"/>
  <c r="P10" i="10"/>
  <c r="P14" i="10"/>
  <c r="P18" i="10"/>
  <c r="P22" i="10"/>
  <c r="P26" i="10"/>
  <c r="P34" i="10"/>
  <c r="O36" i="11"/>
  <c r="O37" i="11" s="1"/>
  <c r="P11" i="11"/>
  <c r="P15" i="11"/>
  <c r="P19" i="11"/>
  <c r="P23" i="11"/>
  <c r="P29" i="11"/>
  <c r="P19" i="6"/>
  <c r="P26" i="6"/>
  <c r="N36" i="6"/>
  <c r="N37" i="6" s="1"/>
  <c r="P16" i="7"/>
  <c r="P23" i="7"/>
  <c r="P14" i="5"/>
  <c r="Q36" i="13"/>
  <c r="Q37" i="13" s="1"/>
  <c r="N36" i="11"/>
  <c r="N37" i="11" s="1"/>
  <c r="P25" i="11"/>
  <c r="P33" i="11"/>
  <c r="P14" i="6"/>
  <c r="P22" i="6"/>
  <c r="P30" i="6"/>
  <c r="P11" i="7"/>
  <c r="P19" i="7"/>
  <c r="P27" i="7"/>
  <c r="P35" i="7"/>
  <c r="O36" i="2"/>
  <c r="O37" i="2" s="1"/>
  <c r="Q36" i="2"/>
  <c r="Q37" i="2" s="1"/>
  <c r="P33" i="2"/>
  <c r="O36" i="13"/>
  <c r="O37" i="13" s="1"/>
  <c r="P9" i="13"/>
  <c r="O36" i="15"/>
  <c r="O37" i="15" s="1"/>
  <c r="N36" i="5"/>
  <c r="N37" i="5" s="1"/>
  <c r="P9" i="5"/>
  <c r="P12" i="5"/>
  <c r="P13" i="5"/>
  <c r="P9" i="2"/>
  <c r="P10" i="2"/>
  <c r="P35" i="2"/>
  <c r="Q36" i="14"/>
  <c r="Q37" i="14" s="1"/>
  <c r="P17" i="5"/>
  <c r="P25" i="5"/>
  <c r="P33" i="5"/>
  <c r="P14" i="2"/>
  <c r="P22" i="2"/>
  <c r="P30" i="2"/>
  <c r="P14" i="13"/>
  <c r="P18" i="13"/>
  <c r="P22" i="13"/>
  <c r="P26" i="13"/>
  <c r="P30" i="13"/>
  <c r="P34" i="13"/>
  <c r="P11" i="14"/>
  <c r="P15" i="14"/>
  <c r="P19" i="14"/>
  <c r="P23" i="14"/>
  <c r="P27" i="14"/>
  <c r="P31" i="14"/>
  <c r="P35" i="14"/>
  <c r="N36" i="14"/>
  <c r="N37" i="14" s="1"/>
  <c r="N41" i="13" l="1"/>
  <c r="N36" i="15"/>
  <c r="N37" i="15" s="1"/>
  <c r="N40" i="15" s="1"/>
  <c r="N41" i="15" s="1"/>
  <c r="P37" i="6"/>
  <c r="Q38" i="6" s="1"/>
  <c r="P36" i="11"/>
  <c r="P36" i="6"/>
  <c r="P36" i="8"/>
  <c r="P37" i="5"/>
  <c r="Q38" i="5" s="1"/>
  <c r="P36" i="5"/>
  <c r="O40" i="10"/>
  <c r="O41" i="10" s="1"/>
  <c r="P37" i="2"/>
  <c r="Q38" i="2" s="1"/>
  <c r="P36" i="2"/>
  <c r="N40" i="5"/>
  <c r="N41" i="5" s="1"/>
  <c r="P37" i="7"/>
  <c r="Q38" i="7" s="1"/>
  <c r="P36" i="7"/>
  <c r="O40" i="5"/>
  <c r="O41" i="5" s="1"/>
  <c r="O40" i="12"/>
  <c r="N40" i="14"/>
  <c r="N41" i="14" s="1"/>
  <c r="P37" i="13"/>
  <c r="Q38" i="13" s="1"/>
  <c r="P36" i="13"/>
  <c r="O40" i="2"/>
  <c r="O41" i="2" s="1"/>
  <c r="P37" i="10"/>
  <c r="Q38" i="10" s="1"/>
  <c r="P36" i="10"/>
  <c r="P37" i="14"/>
  <c r="Q38" i="14" s="1"/>
  <c r="P36" i="14"/>
  <c r="P37" i="11"/>
  <c r="Q38" i="11" s="1"/>
  <c r="P37" i="8"/>
  <c r="Q38" i="8" s="1"/>
  <c r="O40" i="13"/>
  <c r="O41" i="13"/>
  <c r="N40" i="6"/>
  <c r="O40" i="11"/>
  <c r="O41" i="11"/>
  <c r="N40" i="10"/>
  <c r="O40" i="6"/>
  <c r="O41" i="6" s="1"/>
  <c r="O40" i="14"/>
  <c r="O41" i="14" s="1"/>
  <c r="N40" i="11"/>
  <c r="N40" i="7"/>
  <c r="N41" i="7" s="1"/>
  <c r="P37" i="9"/>
  <c r="Q38" i="9" s="1"/>
  <c r="P36" i="9"/>
  <c r="O40" i="8"/>
  <c r="O41" i="8" s="1"/>
  <c r="O40" i="15"/>
  <c r="O41" i="15" s="1"/>
  <c r="P37" i="15"/>
  <c r="P36" i="15"/>
  <c r="O40" i="7"/>
  <c r="O41" i="7"/>
  <c r="P37" i="12"/>
  <c r="Q38" i="12" s="1"/>
  <c r="P36" i="12"/>
  <c r="N40" i="9"/>
  <c r="N41" i="9" s="1"/>
  <c r="N41" i="2"/>
  <c r="Q40" i="8" l="1"/>
  <c r="Q41" i="8" s="1"/>
  <c r="Q40" i="6"/>
  <c r="Q40" i="13"/>
  <c r="Q41" i="13" s="1"/>
  <c r="Q38" i="15"/>
  <c r="Q40" i="15" s="1"/>
  <c r="Q41" i="15" s="1"/>
  <c r="Q40" i="12"/>
  <c r="Q40" i="11"/>
  <c r="Q40" i="10"/>
  <c r="O41" i="12"/>
  <c r="N41" i="11"/>
  <c r="N41" i="10"/>
  <c r="Q40" i="2"/>
  <c r="Q41" i="2" s="1"/>
  <c r="Q40" i="9"/>
  <c r="Q41" i="9" s="1"/>
  <c r="Q40" i="7"/>
  <c r="Q41" i="7" s="1"/>
  <c r="N41" i="6"/>
  <c r="Q40" i="14"/>
  <c r="Q41" i="14" s="1"/>
  <c r="Q40" i="5"/>
  <c r="Q41" i="5" s="1"/>
  <c r="Q41" i="11" l="1"/>
  <c r="Q41" i="6"/>
  <c r="Q41" i="10"/>
  <c r="Q41" i="12"/>
</calcChain>
</file>

<file path=xl/comments1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10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11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12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2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3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4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5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6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7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8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9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sharedStrings.xml><?xml version="1.0" encoding="utf-8"?>
<sst xmlns="http://schemas.openxmlformats.org/spreadsheetml/2006/main" count="706" uniqueCount="321">
  <si>
    <t>REISEZWECK, bitte nachvollziehbare kurze Beschreibung</t>
  </si>
  <si>
    <t>Projekt/Kunde</t>
  </si>
  <si>
    <t xml:space="preserve">Zeit von </t>
  </si>
  <si>
    <t>Zeit bis</t>
  </si>
  <si>
    <t>Anzahl Stunden/Tag</t>
  </si>
  <si>
    <t>Summe</t>
  </si>
  <si>
    <t>Reise-datum</t>
  </si>
  <si>
    <t>Mitarbeiter</t>
  </si>
  <si>
    <t>Monat</t>
  </si>
  <si>
    <t>Jahr</t>
  </si>
  <si>
    <t>Mitarbeiterkürzel</t>
  </si>
  <si>
    <t>Land</t>
  </si>
  <si>
    <t>Reiseland Ziel 
(soweit Ausland)</t>
  </si>
  <si>
    <t>Uhrzeiten für VMA</t>
  </si>
  <si>
    <t>Anreisetag</t>
  </si>
  <si>
    <t>Stay-Tag</t>
  </si>
  <si>
    <t>Monate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</si>
  <si>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</si>
  <si>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</si>
  <si>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</si>
  <si>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</si>
  <si>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</si>
  <si>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</si>
  <si>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</si>
  <si>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</si>
  <si>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</si>
  <si>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</si>
  <si>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</si>
  <si>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</si>
  <si>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Kürzung Pauschale wegen Mahlzeiten</t>
  </si>
  <si>
    <t>Früh-stück 20%
(x)</t>
  </si>
  <si>
    <t>Mittag 40%
(x)</t>
  </si>
  <si>
    <t>Abend-brot 
40%
(x)</t>
  </si>
  <si>
    <t>gesetzliche Pauschale Ausland</t>
  </si>
  <si>
    <t>gesetzliche Pauschale Inland</t>
  </si>
  <si>
    <t>Anreise/ Abreise-tag 
(x)</t>
  </si>
  <si>
    <t>Summe (wird über Lohn erstattet)</t>
  </si>
  <si>
    <t>Über-nachtungs-pauschale</t>
  </si>
  <si>
    <t>E-Mail</t>
  </si>
  <si>
    <t>Spanien Barcelona</t>
  </si>
  <si>
    <t>Faktor</t>
  </si>
  <si>
    <t>pauschal zu versteuern:</t>
  </si>
  <si>
    <t>individuell zu versteuern:</t>
  </si>
  <si>
    <t>Erfassung durchgeführte  Reisen / Auswärtstätigkeiten</t>
  </si>
  <si>
    <t>Private Über-nachtung
(x)</t>
  </si>
  <si>
    <t>Ziel / Stadt</t>
  </si>
  <si>
    <t>Personalnummer</t>
  </si>
  <si>
    <t>Musterbetrieb GmbH</t>
  </si>
  <si>
    <t>Verpflegungsmehraufwand und Reisekostenerfassung</t>
  </si>
  <si>
    <t>Nico Mustermann</t>
  </si>
  <si>
    <t>GKK</t>
  </si>
  <si>
    <t>Senior Diez</t>
  </si>
  <si>
    <t>Barcelona</t>
  </si>
  <si>
    <t>Akquisegespräch</t>
  </si>
  <si>
    <t>x</t>
  </si>
  <si>
    <t>Flug zum Kunden</t>
  </si>
  <si>
    <t>Rückflug</t>
  </si>
  <si>
    <t>Neuenhagen</t>
  </si>
  <si>
    <t>Besprechung Konzept</t>
  </si>
  <si>
    <t>Pauschbeträge für Verpflegungsmehraufwendungen</t>
  </si>
  <si>
    <t>bei einer Abwesenheitsdauer von mindestens 24 Stunden je Kalendertag</t>
  </si>
  <si>
    <t>für den An- und Abreisetag sowie bei einer Abwesenheitsdauer von mehr als 8 Stunden je Kalendertag</t>
  </si>
  <si>
    <t>Pauschbetrag für Übernachtungskosten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</si>
  <si>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</si>
  <si>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</si>
  <si>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</si>
  <si>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</si>
  <si>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</si>
  <si>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</si>
  <si>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</si>
  <si>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</si>
  <si>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</si>
  <si>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</si>
  <si>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</si>
  <si>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</si>
  <si>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</t>
  </si>
  <si>
    <t>Bahrain</t>
  </si>
  <si>
    <t>Bangladesch</t>
  </si>
  <si>
    <t>Barbados</t>
  </si>
  <si>
    <t>Belgien</t>
  </si>
  <si>
    <t>Benin</t>
  </si>
  <si>
    <t>Bolivien</t>
  </si>
  <si>
    <t>Botsuana</t>
  </si>
  <si>
    <t>Brasilien</t>
  </si>
  <si>
    <t>Brunei</t>
  </si>
  <si>
    <t>Bulgarien</t>
  </si>
  <si>
    <t>Burkina Faso</t>
  </si>
  <si>
    <t>Burundi</t>
  </si>
  <si>
    <t>Chile</t>
  </si>
  <si>
    <t>China</t>
  </si>
  <si>
    <t>Costa Rica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</si>
  <si>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</si>
  <si>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</si>
  <si>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</si>
  <si>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</si>
  <si>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</si>
  <si>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</si>
  <si>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</si>
  <si>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</si>
  <si>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</si>
  <si>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</si>
  <si>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Gabun</t>
  </si>
  <si>
    <t>Gambia</t>
  </si>
  <si>
    <t>Georgien</t>
  </si>
  <si>
    <t>Ghana</t>
  </si>
  <si>
    <t>Grenada</t>
  </si>
  <si>
    <t>Griechenland</t>
  </si>
  <si>
    <t>Guatemala</t>
  </si>
  <si>
    <t>Guinea</t>
  </si>
  <si>
    <t>Guinea-Bissau</t>
  </si>
  <si>
    <t>Guyana</t>
  </si>
  <si>
    <t>Haiti</t>
  </si>
  <si>
    <t>Honduras</t>
  </si>
  <si>
    <t>Indien</t>
  </si>
  <si>
    <t>Indonesien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</si>
  <si>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</si>
  <si>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</si>
  <si>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</si>
  <si>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</si>
  <si>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</si>
  <si>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</si>
  <si>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</si>
  <si>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</si>
  <si>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</si>
  <si>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</si>
  <si>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</si>
  <si>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</t>
  </si>
  <si>
    <t>Kap Verde</t>
  </si>
  <si>
    <t>Kasachstan</t>
  </si>
  <si>
    <t>Katar</t>
  </si>
  <si>
    <t>Kenia</t>
  </si>
  <si>
    <t>Kirgisistan</t>
  </si>
  <si>
    <t>Kolumbien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</si>
  <si>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</si>
  <si>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</si>
  <si>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</si>
  <si>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</si>
  <si>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</si>
  <si>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</si>
  <si>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</si>
  <si>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</si>
  <si>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</si>
  <si>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</si>
  <si>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</si>
  <si>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</si>
  <si>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</si>
  <si>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</si>
  <si>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</si>
  <si>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</si>
  <si>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</si>
  <si>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</si>
  <si>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</si>
  <si>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</si>
  <si>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</si>
  <si>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</si>
  <si>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</si>
  <si>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Mikronesien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</si>
  <si>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</si>
  <si>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</si>
  <si>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</si>
  <si>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</si>
  <si>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</si>
  <si>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</si>
  <si>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</si>
  <si>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</si>
  <si>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</si>
  <si>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</si>
  <si>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</si>
  <si>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</si>
  <si>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</si>
  <si>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</si>
  <si>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</si>
  <si>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</si>
  <si>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Palau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</si>
  <si>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</si>
  <si>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</si>
  <si>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</si>
  <si>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</si>
  <si>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</si>
  <si>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</si>
  <si>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</si>
  <si>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</si>
  <si>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</si>
  <si>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Russische Föderation</t>
  </si>
  <si>
    <t>Sambia</t>
  </si>
  <si>
    <t>Samoa</t>
  </si>
  <si>
    <t>San Marino</t>
  </si>
  <si>
    <t>Saudi-Arabien</t>
  </si>
  <si>
    <t>Schweden</t>
  </si>
  <si>
    <t>Schweiz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</si>
  <si>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</si>
  <si>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</si>
  <si>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</si>
  <si>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</si>
  <si>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</si>
  <si>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</si>
  <si>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</si>
  <si>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</si>
  <si>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Sri Lanka</t>
  </si>
  <si>
    <t>St. Kitts und Nevis</t>
  </si>
  <si>
    <t>St. Lucia</t>
  </si>
  <si>
    <t>Sudan</t>
  </si>
  <si>
    <t>Südafrika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</si>
  <si>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</si>
  <si>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</si>
  <si>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</si>
  <si>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</si>
  <si>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</si>
  <si>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</si>
  <si>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</si>
  <si>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</si>
  <si>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</si>
  <si>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</si>
  <si>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</si>
  <si>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</si>
  <si>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</si>
  <si>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</si>
  <si>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</si>
  <si>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</si>
  <si>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</si>
  <si>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</si>
  <si>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</si>
  <si>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</si>
  <si>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</si>
  <si>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</si>
  <si>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</si>
  <si>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Vietnam</t>
  </si>
  <si>
    <t>Weißrussland</t>
  </si>
  <si>
    <t>Zentralafrikanische Republik</t>
  </si>
  <si>
    <t>Zypern</t>
  </si>
  <si>
    <t>im Übrigen</t>
  </si>
  <si>
    <t>Bosnien und Herzigowina</t>
  </si>
  <si>
    <t>Côte d´Ivoire</t>
  </si>
  <si>
    <t>Frankreich</t>
  </si>
  <si>
    <t>Kongo Republik</t>
  </si>
  <si>
    <t>Kongo Demokratische Volksrepublik</t>
  </si>
  <si>
    <t>Korea Republik</t>
  </si>
  <si>
    <t>Marshall Inseln</t>
  </si>
  <si>
    <t>Moldau Republik</t>
  </si>
  <si>
    <t>São Tomé - Príncipe</t>
  </si>
  <si>
    <t>Vereinigte Staaten von Amerika</t>
  </si>
  <si>
    <t>(USA)</t>
  </si>
  <si>
    <t>Australien-Canberra</t>
  </si>
  <si>
    <t>Australien-Sydney</t>
  </si>
  <si>
    <t>Australien-im Übrigen</t>
  </si>
  <si>
    <t>Brasilien-Brasilia</t>
  </si>
  <si>
    <t>Brasilien-Rio de Janeiro</t>
  </si>
  <si>
    <t>Brasilien-Sao Paulo</t>
  </si>
  <si>
    <t>Brasilien-im Übrigen</t>
  </si>
  <si>
    <t>China-Chengdu</t>
  </si>
  <si>
    <t>China-Hongkong</t>
  </si>
  <si>
    <t>China-Kanton</t>
  </si>
  <si>
    <t>China-Peking</t>
  </si>
  <si>
    <t>China-Shanghai</t>
  </si>
  <si>
    <t>China-im Übrigen</t>
  </si>
  <si>
    <t>Frankreich-Lyon</t>
  </si>
  <si>
    <t>Frankreich-Marseille</t>
  </si>
  <si>
    <t>Frankreich-Paris sowie die</t>
  </si>
  <si>
    <t>Frankreich-Departments 92, 93 und 94</t>
  </si>
  <si>
    <t>Frankreich-Straßburg</t>
  </si>
  <si>
    <t>Frankreich-im Übrigen</t>
  </si>
  <si>
    <t>Griechenland-Athen</t>
  </si>
  <si>
    <t>Griechenland-im Übrigen</t>
  </si>
  <si>
    <t>Indien-Chennai</t>
  </si>
  <si>
    <t>Indien-Kalkutta</t>
  </si>
  <si>
    <t>Indien-Mumbai</t>
  </si>
  <si>
    <t>Indien-Neu Delhi</t>
  </si>
  <si>
    <t>Indien-im Übrigen</t>
  </si>
  <si>
    <t>Italien-Mailand</t>
  </si>
  <si>
    <t>Italien-Rom</t>
  </si>
  <si>
    <t>Italien-im Übrigen</t>
  </si>
  <si>
    <t>Japan-Tokio</t>
  </si>
  <si>
    <t>Japan-im Übrigen</t>
  </si>
  <si>
    <t>Kanada-Ottawa</t>
  </si>
  <si>
    <t>Kanada-Vancouver</t>
  </si>
  <si>
    <t>Kanada-Toronto</t>
  </si>
  <si>
    <t>Kanada-im Übrigen</t>
  </si>
  <si>
    <t>Korea Demokratische Volksrepublik</t>
  </si>
  <si>
    <t>Pakistan-Islamabad</t>
  </si>
  <si>
    <t>Pakistan-im Übrigen</t>
  </si>
  <si>
    <t>Polen-Breslau</t>
  </si>
  <si>
    <t>Polen-Danzig</t>
  </si>
  <si>
    <t>Polen-Krakau</t>
  </si>
  <si>
    <t>Polen-Warschau</t>
  </si>
  <si>
    <t>Polen-im Übrigen</t>
  </si>
  <si>
    <t>Rumänien-Bukarest</t>
  </si>
  <si>
    <t>Rumänien-im Übrigen</t>
  </si>
  <si>
    <t>Russische Föderation-Jekatarinburg</t>
  </si>
  <si>
    <t>Russische Föderation-Moskau</t>
  </si>
  <si>
    <t>Russische Föderation-St. Petersburg</t>
  </si>
  <si>
    <t>Russische Föderation-im Übrigen</t>
  </si>
  <si>
    <t>Saudi-Arabien-Djidda</t>
  </si>
  <si>
    <t>Saudi-Arabien-Riad</t>
  </si>
  <si>
    <t>Saudi-Arabien-im Übrigen</t>
  </si>
  <si>
    <t>Schweiz-Genf</t>
  </si>
  <si>
    <t>Schweiz-im Übrigen</t>
  </si>
  <si>
    <t>Spanien-Barcelona</t>
  </si>
  <si>
    <t>Spanien-Kanarische Inseln</t>
  </si>
  <si>
    <t>Spanien-Madrid</t>
  </si>
  <si>
    <t>Spanien-Palma de Mallorca</t>
  </si>
  <si>
    <t>Spanien-im Übrigen</t>
  </si>
  <si>
    <t>St. Vincent und die Grenadinen</t>
  </si>
  <si>
    <t>Südafrika-Kapstadt</t>
  </si>
  <si>
    <t>Südafrika-Johannisburg</t>
  </si>
  <si>
    <t>Südafrika-im Übrigen</t>
  </si>
  <si>
    <t>Türkei-Istanbul</t>
  </si>
  <si>
    <t>Türkei-Izmir</t>
  </si>
  <si>
    <t>Türkei-im Übrigen</t>
  </si>
  <si>
    <t>Vereinigte Staaten von Amerika-Atlanta</t>
  </si>
  <si>
    <t>Vereinigte Staaten von Amerika-Boston</t>
  </si>
  <si>
    <t>Vereinigte Staaten von Amerika-Chicago</t>
  </si>
  <si>
    <t>Vereinigte Staaten von Amerika-Houston</t>
  </si>
  <si>
    <t>Vereinigte Staaten von Amerika-Los Angeles</t>
  </si>
  <si>
    <t>Vereinigte Staaten von Amerika-Miami</t>
  </si>
  <si>
    <t>Vereinigte Staaten von Amerika-New York City</t>
  </si>
  <si>
    <t>Vereinigte Staaten von Amerika-San Francisco</t>
  </si>
  <si>
    <t>Vereinigte Staaten von Amerika-Washington D.C.</t>
  </si>
  <si>
    <t>Vereinigte Staaten von Amerika-im Übrigen</t>
  </si>
  <si>
    <t>Vereinigtes Königreich von Großbritannien und Nordirland</t>
  </si>
  <si>
    <t>Vereinigtes Königreich von Großbritannien und Nordirland-London</t>
  </si>
  <si>
    <t>Vereinigtes Königreich von Großbritannien und Nordirland-im Übrigen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</si>
</sst>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h:mm;@"/>
    <numFmt numFmtId="165" formatCode="dd/mm/yy;@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DF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6" fillId="0" borderId="0" applyNumberFormat="0" applyFill="0" applyBorder="0" applyAlignment="0" applyProtection="0"/>
  </cellStyleXfs>
  <cellXfs count="87">
    <xf numFmtId="0" fontId="0" fillId="0" borderId="0" xfId="0"/>
    <xf numFmtId="0" fontId="16" fillId="0" borderId="0" xfId="0" applyFont="1"/>
    <xf numFmtId="20" fontId="0" fillId="0" borderId="0" xfId="0" applyNumberFormat="1"/>
    <xf numFmtId="49" fontId="0" fillId="0" borderId="0" xfId="0" applyNumberFormat="1"/>
    <xf numFmtId="20" fontId="0" fillId="33" borderId="11" xfId="0" applyNumberFormat="1" applyFill="1" applyBorder="1"/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6" fillId="0" borderId="0" xfId="43" applyFill="1" applyAlignment="1" applyProtection="1">
      <alignment horizontal="center"/>
      <protection locked="0"/>
    </xf>
    <xf numFmtId="8" fontId="0" fillId="33" borderId="0" xfId="0" applyNumberFormat="1" applyFill="1" applyBorder="1"/>
    <xf numFmtId="8" fontId="0" fillId="33" borderId="14" xfId="0" applyNumberFormat="1" applyFill="1" applyBorder="1"/>
    <xf numFmtId="0" fontId="0" fillId="0" borderId="0" xfId="0" applyFill="1"/>
    <xf numFmtId="0" fontId="22" fillId="0" borderId="0" xfId="0" applyFont="1" applyFill="1"/>
    <xf numFmtId="0" fontId="23" fillId="0" borderId="0" xfId="0" applyFont="1" applyFill="1"/>
    <xf numFmtId="0" fontId="16" fillId="0" borderId="0" xfId="0" applyFont="1" applyFill="1" applyAlignment="1">
      <alignment wrapText="1"/>
    </xf>
    <xf numFmtId="4" fontId="0" fillId="0" borderId="0" xfId="0" applyNumberFormat="1" applyFill="1"/>
    <xf numFmtId="165" fontId="0" fillId="0" borderId="0" xfId="0" applyNumberFormat="1" applyFill="1"/>
    <xf numFmtId="20" fontId="0" fillId="0" borderId="0" xfId="0" applyNumberFormat="1" applyFill="1"/>
    <xf numFmtId="0" fontId="0" fillId="0" borderId="0" xfId="0" applyFill="1" applyAlignment="1">
      <alignment wrapText="1"/>
    </xf>
    <xf numFmtId="0" fontId="16" fillId="0" borderId="0" xfId="0" applyFont="1" applyFill="1" applyAlignment="1">
      <alignment horizontal="right"/>
    </xf>
    <xf numFmtId="8" fontId="16" fillId="0" borderId="0" xfId="0" applyNumberFormat="1" applyFont="1" applyFill="1"/>
    <xf numFmtId="0" fontId="16" fillId="0" borderId="0" xfId="0" applyFont="1" applyFill="1"/>
    <xf numFmtId="8" fontId="16" fillId="0" borderId="12" xfId="0" applyNumberFormat="1" applyFont="1" applyFill="1" applyBorder="1"/>
    <xf numFmtId="165" fontId="23" fillId="0" borderId="0" xfId="0" applyNumberFormat="1" applyFont="1" applyFill="1"/>
    <xf numFmtId="0" fontId="20" fillId="0" borderId="0" xfId="0" applyFont="1" applyFill="1"/>
    <xf numFmtId="20" fontId="23" fillId="0" borderId="0" xfId="0" applyNumberFormat="1" applyFont="1" applyFill="1"/>
    <xf numFmtId="0" fontId="23" fillId="0" borderId="0" xfId="0" applyFont="1" applyFill="1" applyAlignment="1">
      <alignment wrapText="1"/>
    </xf>
    <xf numFmtId="0" fontId="19" fillId="0" borderId="10" xfId="0" applyFont="1" applyFill="1" applyBorder="1" applyAlignment="1">
      <alignment horizontal="right"/>
    </xf>
    <xf numFmtId="8" fontId="23" fillId="0" borderId="10" xfId="0" applyNumberFormat="1" applyFont="1" applyFill="1" applyBorder="1"/>
    <xf numFmtId="8" fontId="20" fillId="0" borderId="10" xfId="0" applyNumberFormat="1" applyFont="1" applyFill="1" applyBorder="1" applyAlignment="1">
      <alignment horizontal="right"/>
    </xf>
    <xf numFmtId="8" fontId="19" fillId="0" borderId="13" xfId="0" applyNumberFormat="1" applyFont="1" applyFill="1" applyBorder="1"/>
    <xf numFmtId="0" fontId="0" fillId="0" borderId="0" xfId="0" applyFill="1" applyAlignment="1" applyProtection="1">
      <alignment horizontal="right"/>
    </xf>
    <xf numFmtId="8" fontId="0" fillId="0" borderId="0" xfId="0" applyNumberFormat="1" applyFill="1" applyProtection="1"/>
    <xf numFmtId="8" fontId="0" fillId="0" borderId="12" xfId="0" applyNumberFormat="1" applyFill="1" applyBorder="1" applyProtection="1"/>
    <xf numFmtId="0" fontId="0" fillId="0" borderId="0" xfId="0" applyFill="1" applyAlignment="1">
      <alignment horizontal="right"/>
    </xf>
    <xf numFmtId="8" fontId="0" fillId="0" borderId="0" xfId="0" applyNumberFormat="1" applyFill="1"/>
    <xf numFmtId="165" fontId="0" fillId="0" borderId="17" xfId="0" applyNumberFormat="1" applyBorder="1" applyProtection="1">
      <protection locked="0"/>
    </xf>
    <xf numFmtId="20" fontId="0" fillId="0" borderId="18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0" fontId="0" fillId="0" borderId="18" xfId="0" applyBorder="1" applyProtection="1">
      <protection locked="0"/>
    </xf>
    <xf numFmtId="9" fontId="0" fillId="0" borderId="18" xfId="0" applyNumberFormat="1" applyBorder="1" applyAlignment="1" applyProtection="1">
      <alignment wrapText="1"/>
      <protection locked="0"/>
    </xf>
    <xf numFmtId="9" fontId="0" fillId="0" borderId="18" xfId="0" applyNumberFormat="1" applyBorder="1" applyAlignment="1" applyProtection="1">
      <alignment horizontal="center"/>
      <protection locked="0"/>
    </xf>
    <xf numFmtId="9" fontId="0" fillId="0" borderId="19" xfId="0" applyNumberFormat="1" applyBorder="1" applyProtection="1">
      <protection locked="0"/>
    </xf>
    <xf numFmtId="165" fontId="0" fillId="0" borderId="20" xfId="0" applyNumberFormat="1" applyBorder="1" applyProtection="1">
      <protection locked="0"/>
    </xf>
    <xf numFmtId="0" fontId="0" fillId="0" borderId="21" xfId="0" applyBorder="1" applyProtection="1">
      <protection locked="0"/>
    </xf>
    <xf numFmtId="20" fontId="0" fillId="0" borderId="21" xfId="0" applyNumberFormat="1" applyBorder="1" applyProtection="1">
      <protection locked="0"/>
    </xf>
    <xf numFmtId="9" fontId="0" fillId="0" borderId="21" xfId="0" applyNumberFormat="1" applyBorder="1" applyAlignment="1" applyProtection="1">
      <alignment wrapText="1"/>
      <protection locked="0"/>
    </xf>
    <xf numFmtId="9" fontId="0" fillId="0" borderId="21" xfId="0" applyNumberFormat="1" applyBorder="1" applyAlignment="1" applyProtection="1">
      <alignment horizontal="center"/>
      <protection locked="0"/>
    </xf>
    <xf numFmtId="9" fontId="0" fillId="0" borderId="22" xfId="0" applyNumberFormat="1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165" fontId="0" fillId="0" borderId="23" xfId="0" applyNumberFormat="1" applyBorder="1" applyProtection="1">
      <protection locked="0"/>
    </xf>
    <xf numFmtId="0" fontId="0" fillId="0" borderId="24" xfId="0" applyBorder="1" applyProtection="1">
      <protection locked="0"/>
    </xf>
    <xf numFmtId="20" fontId="0" fillId="0" borderId="24" xfId="0" applyNumberFormat="1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165" fontId="21" fillId="0" borderId="0" xfId="0" applyNumberFormat="1" applyFont="1" applyFill="1"/>
    <xf numFmtId="0" fontId="21" fillId="0" borderId="0" xfId="0" applyFont="1" applyFill="1"/>
    <xf numFmtId="0" fontId="20" fillId="0" borderId="0" xfId="0" applyFont="1" applyFill="1" applyAlignment="1">
      <alignment wrapText="1"/>
    </xf>
    <xf numFmtId="165" fontId="19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8" fontId="23" fillId="0" borderId="0" xfId="0" applyNumberFormat="1" applyFont="1" applyFill="1"/>
    <xf numFmtId="0" fontId="22" fillId="0" borderId="15" xfId="0" applyFont="1" applyFill="1" applyBorder="1" applyProtection="1">
      <protection locked="0"/>
    </xf>
    <xf numFmtId="0" fontId="26" fillId="0" borderId="15" xfId="43" applyFill="1" applyBorder="1" applyAlignment="1" applyProtection="1">
      <alignment horizontal="center"/>
      <protection locked="0"/>
    </xf>
    <xf numFmtId="0" fontId="19" fillId="0" borderId="0" xfId="0" applyFont="1" applyFill="1" applyBorder="1"/>
    <xf numFmtId="0" fontId="22" fillId="0" borderId="13" xfId="0" applyFont="1" applyFill="1" applyBorder="1" applyProtection="1">
      <protection locked="0"/>
    </xf>
    <xf numFmtId="0" fontId="19" fillId="0" borderId="13" xfId="0" applyFont="1" applyFill="1" applyBorder="1" applyAlignment="1">
      <alignment wrapText="1"/>
    </xf>
    <xf numFmtId="0" fontId="22" fillId="0" borderId="12" xfId="0" applyFont="1" applyFill="1" applyBorder="1" applyProtection="1">
      <protection locked="0"/>
    </xf>
    <xf numFmtId="165" fontId="16" fillId="0" borderId="0" xfId="0" applyNumberFormat="1" applyFont="1" applyFill="1"/>
    <xf numFmtId="0" fontId="22" fillId="0" borderId="12" xfId="0" applyFont="1" applyFill="1" applyBorder="1" applyAlignment="1" applyProtection="1">
      <alignment horizontal="right"/>
      <protection locked="0"/>
    </xf>
    <xf numFmtId="0" fontId="27" fillId="34" borderId="13" xfId="0" applyFont="1" applyFill="1" applyBorder="1" applyAlignment="1">
      <alignment wrapText="1"/>
    </xf>
    <xf numFmtId="0" fontId="27" fillId="34" borderId="15" xfId="0" applyFont="1" applyFill="1" applyBorder="1" applyAlignment="1">
      <alignment wrapText="1"/>
    </xf>
    <xf numFmtId="0" fontId="27" fillId="34" borderId="16" xfId="0" applyFont="1" applyFill="1" applyBorder="1" applyAlignment="1">
      <alignment wrapText="1"/>
    </xf>
    <xf numFmtId="0" fontId="27" fillId="34" borderId="13" xfId="0" applyFont="1" applyFill="1" applyBorder="1" applyAlignment="1">
      <alignment horizontal="center" wrapText="1"/>
    </xf>
    <xf numFmtId="0" fontId="19" fillId="0" borderId="12" xfId="0" applyFont="1" applyFill="1" applyBorder="1" applyProtection="1">
      <protection locked="0"/>
    </xf>
    <xf numFmtId="0" fontId="19" fillId="0" borderId="16" xfId="0" applyFont="1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166" fontId="16" fillId="34" borderId="0" xfId="0" applyNumberFormat="1" applyFont="1" applyFill="1" applyAlignment="1" applyProtection="1">
      <alignment horizontal="right"/>
      <protection locked="0"/>
    </xf>
    <xf numFmtId="165" fontId="21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20" fontId="0" fillId="0" borderId="0" xfId="0" applyNumberFormat="1" applyFill="1" applyProtection="1">
      <protection locked="0"/>
    </xf>
    <xf numFmtId="0" fontId="21" fillId="0" borderId="0" xfId="0" applyFont="1" applyFill="1" applyProtection="1">
      <protection locked="0"/>
    </xf>
    <xf numFmtId="165" fontId="28" fillId="0" borderId="0" xfId="0" applyNumberFormat="1" applyFont="1" applyFill="1" applyAlignment="1">
      <alignment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3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AFDFD8"/>
      <color rgb="FF54BBAD"/>
      <color rgb="FFE6E6E6"/>
      <color rgb="FF66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530" y="0"/>
          <a:ext cx="245136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zoomScale="70" zoomScaleNormal="80" zoomScalePageLayoutView="70" workbookViewId="0">
      <selection activeCell="Q9" sqref="Q9"/>
    </sheetView>
  </sheetViews>
  <sheetFormatPr baseColWidth="10" defaultRowHeight="15" x14ac:dyDescent="0.25"/>
  <cols>
    <col min="1" max="1" width="12" style="15" customWidth="1"/>
    <col min="2" max="2" width="8.7109375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CONCATENATE('201901'!$M$3,'201901'!$D$3,'201901'!D5)</f>
        <v>201901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17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>
        <v>43102</v>
      </c>
      <c r="B9" s="36">
        <v>0.33333333333333331</v>
      </c>
      <c r="C9" s="37">
        <v>0.70833333333333337</v>
      </c>
      <c r="D9" s="38" t="s">
        <v>50</v>
      </c>
      <c r="E9" s="38" t="s">
        <v>175</v>
      </c>
      <c r="F9" s="39" t="s">
        <v>57</v>
      </c>
      <c r="G9" s="39" t="s">
        <v>58</v>
      </c>
      <c r="H9" s="40"/>
      <c r="I9" s="40"/>
      <c r="J9" s="40"/>
      <c r="K9" s="40"/>
      <c r="L9" s="41"/>
      <c r="M9" s="4">
        <f>+C9-B9</f>
        <v>0.37500000000000006</v>
      </c>
      <c r="N9" s="8">
        <f>IF(ISNA(VLOOKUP(E9,'VMA Tabelle'!$A$4:$C$264,3,FALSE))=TRUE,0,IF(M9=Listenvorgaben!$C$3,VLOOKUP(E9,'VMA Tabelle'!$A$4:$C$264,2,FALSE),IF(OR(M9&gt;0,H9&gt;0),VLOOKUP(E9,'VMA Tabelle'!$A$4:$C$264,3,FALSE),0)))</f>
        <v>40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>
        <v>43103</v>
      </c>
      <c r="B10" s="44">
        <v>0.72916666666666663</v>
      </c>
      <c r="C10" s="44">
        <v>0.99930555555555556</v>
      </c>
      <c r="D10" s="43" t="s">
        <v>51</v>
      </c>
      <c r="E10" s="43" t="s">
        <v>39</v>
      </c>
      <c r="F10" s="43" t="s">
        <v>52</v>
      </c>
      <c r="G10" s="45" t="s">
        <v>55</v>
      </c>
      <c r="H10" s="46" t="s">
        <v>54</v>
      </c>
      <c r="I10" s="46"/>
      <c r="J10" s="46"/>
      <c r="K10" s="46"/>
      <c r="L10" s="47"/>
      <c r="M10" s="4">
        <f t="shared" ref="M10:M35" si="0">+C10-B10</f>
        <v>0.27013888888888893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0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>
        <v>43104</v>
      </c>
      <c r="B11" s="44">
        <v>0</v>
      </c>
      <c r="C11" s="44">
        <v>0.99930555555555556</v>
      </c>
      <c r="D11" s="43" t="s">
        <v>51</v>
      </c>
      <c r="E11" s="43" t="s">
        <v>296</v>
      </c>
      <c r="F11" s="43" t="s">
        <v>52</v>
      </c>
      <c r="G11" s="45" t="s">
        <v>53</v>
      </c>
      <c r="H11" s="49" t="s">
        <v>54</v>
      </c>
      <c r="I11" s="49" t="s">
        <v>54</v>
      </c>
      <c r="J11" s="49" t="s">
        <v>54</v>
      </c>
      <c r="K11" s="49" t="s">
        <v>54</v>
      </c>
      <c r="L11" s="50"/>
      <c r="M11" s="4">
        <f t="shared" si="0"/>
        <v>0.99930555555555556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34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34</v>
      </c>
      <c r="Q11" s="9">
        <f>IF(L11&gt;0,IF(E11&gt;0,VLOOKUP(E11,'VMA Tabelle'!A:D,3,0),20),0)</f>
        <v>0</v>
      </c>
      <c r="R11" s="14"/>
    </row>
    <row r="12" spans="1:18" x14ac:dyDescent="0.25">
      <c r="A12" s="42">
        <v>43105</v>
      </c>
      <c r="B12" s="44">
        <v>0</v>
      </c>
      <c r="C12" s="44">
        <v>0.4375</v>
      </c>
      <c r="D12" s="43" t="s">
        <v>51</v>
      </c>
      <c r="E12" s="43" t="s">
        <v>296</v>
      </c>
      <c r="F12" s="43" t="s">
        <v>52</v>
      </c>
      <c r="G12" s="45" t="s">
        <v>56</v>
      </c>
      <c r="H12" s="46"/>
      <c r="I12" s="46" t="s">
        <v>54</v>
      </c>
      <c r="J12" s="46"/>
      <c r="K12" s="46" t="s">
        <v>54</v>
      </c>
      <c r="L12" s="47"/>
      <c r="M12" s="4">
        <f t="shared" si="0"/>
        <v>0.4375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23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20.400000000000002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97</v>
      </c>
      <c r="O36" s="19">
        <f>SUM(O9:O35)</f>
        <v>0</v>
      </c>
      <c r="P36" s="19">
        <f>SUM(P9:P35)</f>
        <v>54.400000000000006</v>
      </c>
      <c r="Q36" s="19">
        <f>SUM(Q9:Q35)</f>
        <v>0</v>
      </c>
    </row>
    <row r="37" spans="1:18" x14ac:dyDescent="0.25">
      <c r="L37" s="20" t="s">
        <v>40</v>
      </c>
      <c r="M37" s="79">
        <v>1</v>
      </c>
      <c r="N37" s="19">
        <f>+N36*$M$37</f>
        <v>97</v>
      </c>
      <c r="O37" s="19">
        <f>+O36*$M$37</f>
        <v>0</v>
      </c>
      <c r="P37" s="21">
        <f>-SUM(P9:P34)</f>
        <v>-54.400000000000006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42.599999999999994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4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8" zoomScaleNormal="80" workbookViewId="0">
      <selection activeCell="N9" sqref="N9:N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CONCATENATE('201910'!$M$3,'201910'!$D$3,'201910'!D5)</f>
        <v>201910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26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Tabelle'!$A$4:$C$264,3,FALSE))=TRUE,0,IF(M9=Listenvorgaben!$C$3,VLOOKUP(E9,'VMA Tabelle'!$A$4:$C$264,2,FALSE),IF(OR(M9&gt;0,H9&gt;0),VLOOKUP(E9,'VMA Tabelle'!$A$4:$C$264,3,FALSE),0)))</f>
        <v>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0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0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0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40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8" zoomScaleNormal="80" workbookViewId="0">
      <selection activeCell="N9" sqref="N9:N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CONCATENATE('201911'!$M$3,'201911'!$D$3,'201911'!D5)</f>
        <v>201911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27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Tabelle'!$A$4:$C$264,3,FALSE))=TRUE,0,IF(M9=Listenvorgaben!$C$3,VLOOKUP(E9,'VMA Tabelle'!$A$4:$C$264,2,FALSE),IF(OR(M9&gt;0,H9&gt;0),VLOOKUP(E9,'VMA Tabelle'!$A$4:$C$264,3,FALSE),0)))</f>
        <v>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0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0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0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40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Layout" topLeftCell="A8" zoomScaleNormal="80" workbookViewId="0">
      <selection activeCell="G22" sqref="G22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CONCATENATE('201912'!$M$3,'201912'!$D$3,'201912'!D5)</f>
        <v>201912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28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 t="s">
        <v>230</v>
      </c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Tabelle'!$A$4:$C$264,3,FALSE))=TRUE,0,IF(M9=Listenvorgaben!$C$3,VLOOKUP(E9,'VMA Tabelle'!$A$4:$C$264,2,FALSE),IF(OR(M9&gt;0,H9&gt;0),VLOOKUP(E9,'VMA Tabelle'!$A$4:$C$264,3,FALSE),0)))</f>
        <v>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0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0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0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40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H15" sqref="H15"/>
    </sheetView>
  </sheetViews>
  <sheetFormatPr baseColWidth="10" defaultRowHeight="15" x14ac:dyDescent="0.25"/>
  <cols>
    <col min="2" max="2" width="19.28515625" customWidth="1"/>
  </cols>
  <sheetData>
    <row r="1" spans="2:5" x14ac:dyDescent="0.25">
      <c r="B1" s="1" t="s">
        <v>13</v>
      </c>
      <c r="D1" s="1" t="s">
        <v>16</v>
      </c>
      <c r="E1" s="3" t="s">
        <v>17</v>
      </c>
    </row>
    <row r="2" spans="2:5" x14ac:dyDescent="0.25">
      <c r="B2" t="s">
        <v>14</v>
      </c>
      <c r="C2" s="2">
        <v>0.33333333333333331</v>
      </c>
      <c r="E2" s="3" t="s">
        <v>18</v>
      </c>
    </row>
    <row r="3" spans="2:5" x14ac:dyDescent="0.25">
      <c r="B3" t="s">
        <v>15</v>
      </c>
      <c r="C3" s="2">
        <v>0.99930555555555556</v>
      </c>
      <c r="E3" s="3" t="s">
        <v>19</v>
      </c>
    </row>
    <row r="4" spans="2:5" x14ac:dyDescent="0.25">
      <c r="E4" s="3" t="s">
        <v>20</v>
      </c>
    </row>
    <row r="5" spans="2:5" x14ac:dyDescent="0.25">
      <c r="E5" s="3" t="s">
        <v>21</v>
      </c>
    </row>
    <row r="6" spans="2:5" x14ac:dyDescent="0.25">
      <c r="E6" s="3" t="s">
        <v>22</v>
      </c>
    </row>
    <row r="7" spans="2:5" x14ac:dyDescent="0.25">
      <c r="E7" s="3" t="s">
        <v>23</v>
      </c>
    </row>
    <row r="8" spans="2:5" x14ac:dyDescent="0.25">
      <c r="E8" s="3" t="s">
        <v>24</v>
      </c>
    </row>
    <row r="9" spans="2:5" x14ac:dyDescent="0.25">
      <c r="E9" s="3" t="s">
        <v>25</v>
      </c>
    </row>
    <row r="10" spans="2:5" x14ac:dyDescent="0.25">
      <c r="E10" s="3" t="s">
        <v>26</v>
      </c>
    </row>
    <row r="11" spans="2:5" x14ac:dyDescent="0.25">
      <c r="E11" s="3" t="s">
        <v>27</v>
      </c>
    </row>
    <row r="12" spans="2:5" x14ac:dyDescent="0.25">
      <c r="E12" s="3" t="s">
        <v>28</v>
      </c>
    </row>
  </sheetData>
  <sheetProtection password="C368" sheet="1" objects="1" scenarios="1"/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4"/>
  <sheetViews>
    <sheetView workbookViewId="0">
      <selection activeCell="A8" sqref="A8"/>
    </sheetView>
  </sheetViews>
  <sheetFormatPr baseColWidth="10" defaultRowHeight="15" x14ac:dyDescent="0.25"/>
  <cols>
    <col min="1" max="1" width="53.85546875" customWidth="1"/>
    <col min="2" max="2" width="17.28515625" customWidth="1"/>
    <col min="3" max="3" width="22.140625" customWidth="1"/>
    <col min="4" max="4" width="17.85546875" customWidth="1"/>
  </cols>
  <sheetData>
    <row r="2" spans="1:4" ht="31.5" customHeight="1" x14ac:dyDescent="0.25">
      <c r="B2" s="86" t="s">
        <v>59</v>
      </c>
      <c r="C2" s="86"/>
    </row>
    <row r="3" spans="1:4" ht="90" x14ac:dyDescent="0.25">
      <c r="A3" t="s">
        <v>11</v>
      </c>
      <c r="B3" s="85" t="s">
        <v>60</v>
      </c>
      <c r="C3" s="85" t="s">
        <v>61</v>
      </c>
      <c r="D3" s="85" t="s">
        <v>62</v>
      </c>
    </row>
    <row r="4" spans="1:4" ht="15.95" customHeight="1" x14ac:dyDescent="0.25">
      <c r="A4" t="s">
        <v>63</v>
      </c>
      <c r="B4">
        <v>30</v>
      </c>
      <c r="C4">
        <v>20</v>
      </c>
      <c r="D4">
        <v>95</v>
      </c>
    </row>
    <row r="5" spans="1:4" ht="15.95" customHeight="1" x14ac:dyDescent="0.25">
      <c r="A5" t="s">
        <v>64</v>
      </c>
      <c r="B5">
        <v>41</v>
      </c>
      <c r="C5">
        <v>28</v>
      </c>
      <c r="D5">
        <v>125</v>
      </c>
    </row>
    <row r="6" spans="1:4" ht="15.95" customHeight="1" x14ac:dyDescent="0.25">
      <c r="A6" t="s">
        <v>65</v>
      </c>
      <c r="B6">
        <v>27</v>
      </c>
      <c r="C6">
        <v>18</v>
      </c>
      <c r="D6">
        <v>86</v>
      </c>
    </row>
    <row r="7" spans="1:4" ht="15.95" customHeight="1" x14ac:dyDescent="0.25">
      <c r="A7" t="s">
        <v>66</v>
      </c>
      <c r="B7">
        <v>36</v>
      </c>
      <c r="C7">
        <v>24</v>
      </c>
      <c r="D7">
        <v>166</v>
      </c>
    </row>
    <row r="8" spans="1:4" ht="15.95" customHeight="1" x14ac:dyDescent="0.25">
      <c r="A8" t="s">
        <v>67</v>
      </c>
      <c r="B8">
        <v>29</v>
      </c>
      <c r="C8">
        <v>20</v>
      </c>
      <c r="D8">
        <v>113</v>
      </c>
    </row>
    <row r="9" spans="1:4" ht="15.95" customHeight="1" x14ac:dyDescent="0.25">
      <c r="A9" t="s">
        <v>68</v>
      </c>
      <c r="B9">
        <v>51</v>
      </c>
      <c r="C9">
        <v>34</v>
      </c>
      <c r="D9">
        <v>173</v>
      </c>
    </row>
    <row r="10" spans="1:4" ht="15.95" customHeight="1" x14ac:dyDescent="0.25">
      <c r="A10" t="s">
        <v>69</v>
      </c>
      <c r="B10">
        <v>34</v>
      </c>
      <c r="C10">
        <v>23</v>
      </c>
      <c r="D10">
        <v>45</v>
      </c>
    </row>
    <row r="11" spans="1:4" ht="15.95" customHeight="1" x14ac:dyDescent="0.25">
      <c r="A11" t="s">
        <v>70</v>
      </c>
      <c r="B11">
        <v>77</v>
      </c>
      <c r="C11">
        <v>52</v>
      </c>
      <c r="D11">
        <v>265</v>
      </c>
    </row>
    <row r="12" spans="1:4" ht="15.95" customHeight="1" x14ac:dyDescent="0.25">
      <c r="A12" t="s">
        <v>71</v>
      </c>
      <c r="B12">
        <v>45</v>
      </c>
      <c r="C12">
        <v>30</v>
      </c>
      <c r="D12">
        <v>177</v>
      </c>
    </row>
    <row r="13" spans="1:4" ht="15.95" customHeight="1" x14ac:dyDescent="0.25">
      <c r="A13" t="s">
        <v>72</v>
      </c>
      <c r="B13">
        <v>34</v>
      </c>
      <c r="C13">
        <v>23</v>
      </c>
      <c r="D13">
        <v>144</v>
      </c>
    </row>
    <row r="14" spans="1:4" ht="15.95" customHeight="1" x14ac:dyDescent="0.25">
      <c r="A14" t="s">
        <v>73</v>
      </c>
      <c r="B14">
        <v>23</v>
      </c>
      <c r="C14">
        <v>16</v>
      </c>
      <c r="D14">
        <v>63</v>
      </c>
    </row>
    <row r="15" spans="1:4" ht="15.95" customHeight="1" x14ac:dyDescent="0.25">
      <c r="A15" t="s">
        <v>74</v>
      </c>
      <c r="B15">
        <v>30</v>
      </c>
      <c r="C15">
        <v>20</v>
      </c>
      <c r="D15">
        <v>72</v>
      </c>
    </row>
    <row r="16" spans="1:4" ht="15.95" customHeight="1" x14ac:dyDescent="0.25">
      <c r="A16" t="s">
        <v>75</v>
      </c>
    </row>
    <row r="17" spans="1:4" ht="15.95" customHeight="1" x14ac:dyDescent="0.25">
      <c r="A17" t="s">
        <v>242</v>
      </c>
      <c r="B17">
        <v>51</v>
      </c>
      <c r="C17">
        <v>34</v>
      </c>
      <c r="D17">
        <v>158</v>
      </c>
    </row>
    <row r="18" spans="1:4" ht="15.95" customHeight="1" x14ac:dyDescent="0.25">
      <c r="A18" t="s">
        <v>243</v>
      </c>
      <c r="B18">
        <v>68</v>
      </c>
      <c r="C18">
        <v>45</v>
      </c>
      <c r="D18">
        <v>184</v>
      </c>
    </row>
    <row r="19" spans="1:4" ht="15.95" customHeight="1" x14ac:dyDescent="0.25">
      <c r="A19" t="s">
        <v>244</v>
      </c>
      <c r="B19">
        <v>51</v>
      </c>
      <c r="C19">
        <v>34</v>
      </c>
      <c r="D19">
        <v>158</v>
      </c>
    </row>
    <row r="20" spans="1:4" ht="15.95" customHeight="1" x14ac:dyDescent="0.25">
      <c r="A20" t="s">
        <v>76</v>
      </c>
      <c r="B20">
        <v>45</v>
      </c>
      <c r="C20">
        <v>30</v>
      </c>
      <c r="D20">
        <v>180</v>
      </c>
    </row>
    <row r="21" spans="1:4" ht="15.95" customHeight="1" x14ac:dyDescent="0.25">
      <c r="A21" t="s">
        <v>77</v>
      </c>
      <c r="B21">
        <v>30</v>
      </c>
      <c r="C21">
        <v>20</v>
      </c>
      <c r="D21">
        <v>111</v>
      </c>
    </row>
    <row r="22" spans="1:4" ht="15.95" customHeight="1" x14ac:dyDescent="0.25">
      <c r="A22" t="s">
        <v>78</v>
      </c>
      <c r="B22">
        <v>52</v>
      </c>
      <c r="C22">
        <v>35</v>
      </c>
      <c r="D22">
        <v>165</v>
      </c>
    </row>
    <row r="23" spans="1:4" ht="15.95" customHeight="1" x14ac:dyDescent="0.25">
      <c r="A23" t="s">
        <v>79</v>
      </c>
      <c r="B23">
        <v>42</v>
      </c>
      <c r="C23">
        <v>28</v>
      </c>
      <c r="D23">
        <v>135</v>
      </c>
    </row>
    <row r="24" spans="1:4" ht="15.95" customHeight="1" x14ac:dyDescent="0.25">
      <c r="A24" t="s">
        <v>80</v>
      </c>
      <c r="B24">
        <v>40</v>
      </c>
      <c r="C24">
        <v>27</v>
      </c>
      <c r="D24">
        <v>101</v>
      </c>
    </row>
    <row r="25" spans="1:4" ht="15.95" customHeight="1" x14ac:dyDescent="0.25">
      <c r="A25" t="s">
        <v>81</v>
      </c>
      <c r="B25">
        <v>30</v>
      </c>
      <c r="C25">
        <v>20</v>
      </c>
      <c r="D25">
        <v>93</v>
      </c>
    </row>
    <row r="26" spans="1:4" ht="15.95" customHeight="1" x14ac:dyDescent="0.25">
      <c r="A26" t="s">
        <v>231</v>
      </c>
      <c r="B26">
        <v>18</v>
      </c>
      <c r="C26">
        <v>12</v>
      </c>
      <c r="D26">
        <v>73</v>
      </c>
    </row>
    <row r="27" spans="1:4" ht="15.95" customHeight="1" x14ac:dyDescent="0.25">
      <c r="A27" t="s">
        <v>82</v>
      </c>
      <c r="B27">
        <v>40</v>
      </c>
      <c r="C27">
        <v>27</v>
      </c>
      <c r="D27">
        <v>102</v>
      </c>
    </row>
    <row r="28" spans="1:4" ht="15.95" customHeight="1" x14ac:dyDescent="0.25">
      <c r="A28" t="s">
        <v>83</v>
      </c>
    </row>
    <row r="29" spans="1:4" ht="15.95" customHeight="1" x14ac:dyDescent="0.25">
      <c r="A29" t="s">
        <v>245</v>
      </c>
      <c r="B29">
        <v>57</v>
      </c>
      <c r="C29">
        <v>38</v>
      </c>
      <c r="D29">
        <v>127</v>
      </c>
    </row>
    <row r="30" spans="1:4" ht="15.95" customHeight="1" x14ac:dyDescent="0.25">
      <c r="A30" t="s">
        <v>246</v>
      </c>
      <c r="B30">
        <v>57</v>
      </c>
      <c r="C30">
        <v>38</v>
      </c>
      <c r="D30">
        <v>145</v>
      </c>
    </row>
    <row r="31" spans="1:4" ht="15.95" customHeight="1" x14ac:dyDescent="0.25">
      <c r="A31" t="s">
        <v>247</v>
      </c>
      <c r="B31">
        <v>53</v>
      </c>
      <c r="C31">
        <v>36</v>
      </c>
      <c r="D31">
        <v>132</v>
      </c>
    </row>
    <row r="32" spans="1:4" ht="15.95" customHeight="1" x14ac:dyDescent="0.25">
      <c r="A32" t="s">
        <v>248</v>
      </c>
      <c r="B32">
        <v>51</v>
      </c>
      <c r="C32">
        <v>34</v>
      </c>
      <c r="D32">
        <v>84</v>
      </c>
    </row>
    <row r="33" spans="1:4" ht="15.95" customHeight="1" x14ac:dyDescent="0.25">
      <c r="A33" t="s">
        <v>84</v>
      </c>
      <c r="B33">
        <v>48</v>
      </c>
      <c r="C33">
        <v>32</v>
      </c>
      <c r="D33">
        <v>106</v>
      </c>
    </row>
    <row r="34" spans="1:4" ht="15.95" customHeight="1" x14ac:dyDescent="0.25">
      <c r="A34" t="s">
        <v>85</v>
      </c>
      <c r="B34">
        <v>22</v>
      </c>
      <c r="C34">
        <v>15</v>
      </c>
      <c r="D34">
        <v>90</v>
      </c>
    </row>
    <row r="35" spans="1:4" ht="15.95" customHeight="1" x14ac:dyDescent="0.25">
      <c r="A35" t="s">
        <v>86</v>
      </c>
      <c r="B35">
        <v>44</v>
      </c>
      <c r="C35">
        <v>29</v>
      </c>
      <c r="D35">
        <v>84</v>
      </c>
    </row>
    <row r="36" spans="1:4" ht="15.95" customHeight="1" x14ac:dyDescent="0.25">
      <c r="A36" t="s">
        <v>87</v>
      </c>
      <c r="B36">
        <v>47</v>
      </c>
      <c r="C36">
        <v>32</v>
      </c>
      <c r="D36">
        <v>98</v>
      </c>
    </row>
    <row r="37" spans="1:4" ht="15.95" customHeight="1" x14ac:dyDescent="0.25">
      <c r="A37" t="s">
        <v>88</v>
      </c>
      <c r="B37">
        <v>44</v>
      </c>
      <c r="C37">
        <v>29</v>
      </c>
      <c r="D37">
        <v>187</v>
      </c>
    </row>
    <row r="38" spans="1:4" ht="15.95" customHeight="1" x14ac:dyDescent="0.25">
      <c r="A38" t="s">
        <v>89</v>
      </c>
    </row>
    <row r="39" spans="1:4" ht="15.95" customHeight="1" x14ac:dyDescent="0.25">
      <c r="A39" t="s">
        <v>249</v>
      </c>
      <c r="B39">
        <v>35</v>
      </c>
      <c r="C39">
        <v>24</v>
      </c>
      <c r="D39">
        <v>105</v>
      </c>
    </row>
    <row r="40" spans="1:4" ht="15.95" customHeight="1" x14ac:dyDescent="0.25">
      <c r="A40" t="s">
        <v>250</v>
      </c>
      <c r="B40">
        <v>74</v>
      </c>
      <c r="C40">
        <v>49</v>
      </c>
      <c r="D40">
        <v>145</v>
      </c>
    </row>
    <row r="41" spans="1:4" ht="15.95" customHeight="1" x14ac:dyDescent="0.25">
      <c r="A41" t="s">
        <v>251</v>
      </c>
      <c r="B41">
        <v>40</v>
      </c>
      <c r="C41">
        <v>27</v>
      </c>
      <c r="D41">
        <v>113</v>
      </c>
    </row>
    <row r="42" spans="1:4" ht="15.95" customHeight="1" x14ac:dyDescent="0.25">
      <c r="A42" t="s">
        <v>252</v>
      </c>
      <c r="B42">
        <v>46</v>
      </c>
      <c r="C42">
        <v>31</v>
      </c>
      <c r="D42">
        <v>142</v>
      </c>
    </row>
    <row r="43" spans="1:4" ht="15.95" customHeight="1" x14ac:dyDescent="0.25">
      <c r="A43" t="s">
        <v>253</v>
      </c>
      <c r="B43">
        <v>50</v>
      </c>
      <c r="C43">
        <v>33</v>
      </c>
      <c r="D43">
        <v>128</v>
      </c>
    </row>
    <row r="44" spans="1:4" ht="15.95" customHeight="1" x14ac:dyDescent="0.25">
      <c r="A44" t="s">
        <v>254</v>
      </c>
      <c r="B44">
        <v>50</v>
      </c>
      <c r="C44">
        <v>33</v>
      </c>
      <c r="D44">
        <v>78</v>
      </c>
    </row>
    <row r="45" spans="1:4" ht="15.95" customHeight="1" x14ac:dyDescent="0.25">
      <c r="A45" t="s">
        <v>90</v>
      </c>
      <c r="B45">
        <v>47</v>
      </c>
      <c r="C45">
        <v>32</v>
      </c>
      <c r="D45">
        <v>93</v>
      </c>
    </row>
    <row r="46" spans="1:4" ht="15.95" customHeight="1" x14ac:dyDescent="0.25">
      <c r="A46" t="s">
        <v>232</v>
      </c>
      <c r="B46">
        <v>51</v>
      </c>
      <c r="C46">
        <v>34</v>
      </c>
      <c r="D46">
        <v>146</v>
      </c>
    </row>
    <row r="47" spans="1:4" ht="15.95" customHeight="1" x14ac:dyDescent="0.25">
      <c r="A47" t="s">
        <v>91</v>
      </c>
      <c r="B47">
        <v>58</v>
      </c>
      <c r="C47">
        <v>39</v>
      </c>
      <c r="D47">
        <v>143</v>
      </c>
    </row>
    <row r="48" spans="1:4" ht="15.95" customHeight="1" x14ac:dyDescent="0.25">
      <c r="A48" t="s">
        <v>92</v>
      </c>
      <c r="B48">
        <v>45</v>
      </c>
      <c r="C48">
        <v>30</v>
      </c>
      <c r="D48">
        <v>177</v>
      </c>
    </row>
    <row r="49" spans="1:4" ht="15.95" customHeight="1" x14ac:dyDescent="0.25">
      <c r="A49" t="s">
        <v>93</v>
      </c>
      <c r="B49">
        <v>45</v>
      </c>
      <c r="C49">
        <v>30</v>
      </c>
      <c r="D49">
        <v>147</v>
      </c>
    </row>
    <row r="50" spans="1:4" ht="15.95" customHeight="1" x14ac:dyDescent="0.25">
      <c r="A50" t="s">
        <v>94</v>
      </c>
      <c r="B50">
        <v>65</v>
      </c>
      <c r="C50">
        <v>44</v>
      </c>
      <c r="D50">
        <v>305</v>
      </c>
    </row>
    <row r="51" spans="1:4" ht="15.95" customHeight="1" x14ac:dyDescent="0.25">
      <c r="A51" t="s">
        <v>95</v>
      </c>
      <c r="B51">
        <v>44</v>
      </c>
      <c r="C51">
        <v>29</v>
      </c>
      <c r="D51">
        <v>97</v>
      </c>
    </row>
    <row r="52" spans="1:4" ht="15.95" customHeight="1" x14ac:dyDescent="0.25">
      <c r="A52" t="s">
        <v>96</v>
      </c>
      <c r="B52">
        <v>44</v>
      </c>
      <c r="C52">
        <v>29</v>
      </c>
      <c r="D52">
        <v>119</v>
      </c>
    </row>
    <row r="53" spans="1:4" ht="15.95" customHeight="1" x14ac:dyDescent="0.25">
      <c r="A53" t="s">
        <v>97</v>
      </c>
      <c r="B53">
        <v>50</v>
      </c>
      <c r="C53">
        <v>33</v>
      </c>
      <c r="D53">
        <v>91</v>
      </c>
    </row>
    <row r="54" spans="1:4" ht="15.95" customHeight="1" x14ac:dyDescent="0.25">
      <c r="A54" t="s">
        <v>98</v>
      </c>
      <c r="B54">
        <v>27</v>
      </c>
      <c r="C54">
        <v>18</v>
      </c>
      <c r="D54">
        <v>71</v>
      </c>
    </row>
    <row r="55" spans="1:4" ht="15.95" customHeight="1" x14ac:dyDescent="0.25">
      <c r="A55" t="s">
        <v>99</v>
      </c>
      <c r="B55">
        <v>34</v>
      </c>
      <c r="C55">
        <v>23</v>
      </c>
      <c r="D55">
        <v>69</v>
      </c>
    </row>
    <row r="56" spans="1:4" ht="15.95" customHeight="1" x14ac:dyDescent="0.25">
      <c r="A56" t="s">
        <v>100</v>
      </c>
      <c r="B56">
        <v>50</v>
      </c>
      <c r="C56">
        <v>33</v>
      </c>
      <c r="D56">
        <v>136</v>
      </c>
    </row>
    <row r="57" spans="1:4" ht="15.95" customHeight="1" x14ac:dyDescent="0.25">
      <c r="A57" t="s">
        <v>233</v>
      </c>
    </row>
    <row r="58" spans="1:4" ht="15.95" customHeight="1" x14ac:dyDescent="0.25">
      <c r="A58" t="s">
        <v>255</v>
      </c>
      <c r="B58">
        <v>53</v>
      </c>
      <c r="C58">
        <v>36</v>
      </c>
      <c r="D58">
        <v>115</v>
      </c>
    </row>
    <row r="59" spans="1:4" ht="15.95" customHeight="1" x14ac:dyDescent="0.25">
      <c r="A59" t="s">
        <v>256</v>
      </c>
      <c r="B59">
        <v>46</v>
      </c>
      <c r="C59">
        <v>31</v>
      </c>
      <c r="D59">
        <v>101</v>
      </c>
    </row>
    <row r="60" spans="1:4" x14ac:dyDescent="0.25">
      <c r="A60" t="s">
        <v>257</v>
      </c>
    </row>
    <row r="61" spans="1:4" ht="15.95" customHeight="1" x14ac:dyDescent="0.25">
      <c r="A61" t="s">
        <v>258</v>
      </c>
      <c r="B61">
        <v>58</v>
      </c>
      <c r="C61">
        <v>39</v>
      </c>
      <c r="D61">
        <v>152</v>
      </c>
    </row>
    <row r="62" spans="1:4" ht="15.95" customHeight="1" x14ac:dyDescent="0.25">
      <c r="A62" t="s">
        <v>259</v>
      </c>
      <c r="B62">
        <v>51</v>
      </c>
      <c r="C62">
        <v>34</v>
      </c>
      <c r="D62">
        <v>96</v>
      </c>
    </row>
    <row r="63" spans="1:4" ht="15.95" customHeight="1" x14ac:dyDescent="0.25">
      <c r="A63" t="s">
        <v>260</v>
      </c>
      <c r="B63">
        <v>44</v>
      </c>
      <c r="C63">
        <v>29</v>
      </c>
      <c r="D63">
        <v>115</v>
      </c>
    </row>
    <row r="64" spans="1:4" ht="15.95" customHeight="1" x14ac:dyDescent="0.25">
      <c r="A64" t="s">
        <v>101</v>
      </c>
      <c r="B64">
        <v>62</v>
      </c>
      <c r="C64">
        <v>41</v>
      </c>
      <c r="D64">
        <v>278</v>
      </c>
    </row>
    <row r="65" spans="1:4" ht="15.95" customHeight="1" x14ac:dyDescent="0.25">
      <c r="A65" t="s">
        <v>102</v>
      </c>
      <c r="B65">
        <v>30</v>
      </c>
      <c r="C65">
        <v>20</v>
      </c>
      <c r="D65">
        <v>125</v>
      </c>
    </row>
    <row r="66" spans="1:4" ht="15.95" customHeight="1" x14ac:dyDescent="0.25">
      <c r="A66" t="s">
        <v>103</v>
      </c>
      <c r="B66">
        <v>35</v>
      </c>
      <c r="C66">
        <v>24</v>
      </c>
      <c r="D66">
        <v>88</v>
      </c>
    </row>
    <row r="67" spans="1:4" ht="15.95" customHeight="1" x14ac:dyDescent="0.25">
      <c r="A67" t="s">
        <v>104</v>
      </c>
      <c r="B67">
        <v>46</v>
      </c>
      <c r="C67">
        <v>31</v>
      </c>
      <c r="D67">
        <v>148</v>
      </c>
    </row>
    <row r="68" spans="1:4" ht="15.95" customHeight="1" x14ac:dyDescent="0.25">
      <c r="A68" t="s">
        <v>105</v>
      </c>
      <c r="B68">
        <v>45</v>
      </c>
      <c r="C68">
        <v>30</v>
      </c>
      <c r="D68">
        <v>177</v>
      </c>
    </row>
    <row r="69" spans="1:4" ht="15.95" customHeight="1" x14ac:dyDescent="0.25">
      <c r="A69" t="s">
        <v>106</v>
      </c>
    </row>
    <row r="70" spans="1:4" ht="15.95" customHeight="1" x14ac:dyDescent="0.25">
      <c r="A70" t="s">
        <v>261</v>
      </c>
      <c r="B70">
        <v>46</v>
      </c>
      <c r="C70">
        <v>31</v>
      </c>
      <c r="D70">
        <v>132</v>
      </c>
    </row>
    <row r="71" spans="1:4" ht="15.95" customHeight="1" x14ac:dyDescent="0.25">
      <c r="A71" t="s">
        <v>262</v>
      </c>
      <c r="B71">
        <v>36</v>
      </c>
      <c r="C71">
        <v>24</v>
      </c>
      <c r="D71">
        <v>135</v>
      </c>
    </row>
    <row r="72" spans="1:4" ht="15.95" customHeight="1" x14ac:dyDescent="0.25">
      <c r="A72" t="s">
        <v>107</v>
      </c>
      <c r="B72">
        <v>34</v>
      </c>
      <c r="C72">
        <v>23</v>
      </c>
      <c r="D72">
        <v>90</v>
      </c>
    </row>
    <row r="73" spans="1:4" ht="15.95" customHeight="1" x14ac:dyDescent="0.25">
      <c r="A73" t="s">
        <v>108</v>
      </c>
      <c r="B73">
        <v>46</v>
      </c>
      <c r="C73">
        <v>31</v>
      </c>
      <c r="D73">
        <v>118</v>
      </c>
    </row>
    <row r="74" spans="1:4" ht="15.95" customHeight="1" x14ac:dyDescent="0.25">
      <c r="A74" t="s">
        <v>109</v>
      </c>
      <c r="B74">
        <v>24</v>
      </c>
      <c r="C74">
        <v>16</v>
      </c>
      <c r="D74">
        <v>86</v>
      </c>
    </row>
    <row r="75" spans="1:4" ht="15.95" customHeight="1" x14ac:dyDescent="0.25">
      <c r="A75" t="s">
        <v>110</v>
      </c>
      <c r="B75">
        <v>45</v>
      </c>
      <c r="C75">
        <v>30</v>
      </c>
      <c r="D75">
        <v>177</v>
      </c>
    </row>
    <row r="76" spans="1:4" ht="15.95" customHeight="1" x14ac:dyDescent="0.25">
      <c r="A76" t="s">
        <v>111</v>
      </c>
      <c r="B76">
        <v>58</v>
      </c>
      <c r="C76">
        <v>39</v>
      </c>
      <c r="D76">
        <v>130</v>
      </c>
    </row>
    <row r="77" spans="1:4" ht="15.95" customHeight="1" x14ac:dyDescent="0.25">
      <c r="A77" t="s">
        <v>112</v>
      </c>
      <c r="B77">
        <v>48</v>
      </c>
      <c r="C77">
        <v>32</v>
      </c>
      <c r="D77">
        <v>101</v>
      </c>
    </row>
    <row r="78" spans="1:4" ht="15.95" customHeight="1" x14ac:dyDescent="0.25">
      <c r="A78" t="s">
        <v>113</v>
      </c>
    </row>
    <row r="79" spans="1:4" ht="15.95" customHeight="1" x14ac:dyDescent="0.25">
      <c r="A79" t="s">
        <v>263</v>
      </c>
      <c r="B79">
        <v>32</v>
      </c>
      <c r="C79">
        <v>21</v>
      </c>
      <c r="D79">
        <v>85</v>
      </c>
    </row>
    <row r="80" spans="1:4" ht="15.95" customHeight="1" x14ac:dyDescent="0.25">
      <c r="A80" t="s">
        <v>264</v>
      </c>
      <c r="B80">
        <v>35</v>
      </c>
      <c r="C80">
        <v>24</v>
      </c>
      <c r="D80">
        <v>145</v>
      </c>
    </row>
    <row r="81" spans="1:4" ht="15.95" customHeight="1" x14ac:dyDescent="0.25">
      <c r="A81" t="s">
        <v>265</v>
      </c>
      <c r="B81">
        <v>50</v>
      </c>
      <c r="C81">
        <v>33</v>
      </c>
      <c r="D81">
        <v>146</v>
      </c>
    </row>
    <row r="82" spans="1:4" ht="15.95" customHeight="1" x14ac:dyDescent="0.25">
      <c r="A82" t="s">
        <v>266</v>
      </c>
      <c r="B82">
        <v>38</v>
      </c>
      <c r="C82">
        <v>25</v>
      </c>
      <c r="D82">
        <v>185</v>
      </c>
    </row>
    <row r="83" spans="1:4" ht="15.95" customHeight="1" x14ac:dyDescent="0.25">
      <c r="A83" t="s">
        <v>267</v>
      </c>
      <c r="B83">
        <v>32</v>
      </c>
      <c r="C83">
        <v>21</v>
      </c>
      <c r="D83">
        <v>85</v>
      </c>
    </row>
    <row r="84" spans="1:4" ht="15.95" customHeight="1" x14ac:dyDescent="0.25">
      <c r="A84" t="s">
        <v>114</v>
      </c>
      <c r="B84">
        <v>38</v>
      </c>
      <c r="C84">
        <v>25</v>
      </c>
      <c r="D84">
        <v>130</v>
      </c>
    </row>
    <row r="85" spans="1:4" ht="15.95" customHeight="1" x14ac:dyDescent="0.25">
      <c r="A85" t="s">
        <v>115</v>
      </c>
      <c r="B85">
        <v>33</v>
      </c>
      <c r="C85">
        <v>22</v>
      </c>
      <c r="D85">
        <v>196</v>
      </c>
    </row>
    <row r="86" spans="1:4" ht="15.95" customHeight="1" x14ac:dyDescent="0.25">
      <c r="A86" t="s">
        <v>116</v>
      </c>
      <c r="B86">
        <v>44</v>
      </c>
      <c r="C86">
        <v>29</v>
      </c>
      <c r="D86">
        <v>92</v>
      </c>
    </row>
    <row r="87" spans="1:4" ht="15.95" customHeight="1" x14ac:dyDescent="0.25">
      <c r="A87" t="s">
        <v>117</v>
      </c>
      <c r="B87">
        <v>47</v>
      </c>
      <c r="C87">
        <v>32</v>
      </c>
      <c r="D87">
        <v>108</v>
      </c>
    </row>
    <row r="88" spans="1:4" ht="15.95" customHeight="1" x14ac:dyDescent="0.25">
      <c r="A88" t="s">
        <v>118</v>
      </c>
      <c r="B88">
        <v>56</v>
      </c>
      <c r="C88">
        <v>37</v>
      </c>
      <c r="D88">
        <v>191</v>
      </c>
    </row>
    <row r="89" spans="1:4" ht="15.95" customHeight="1" x14ac:dyDescent="0.25">
      <c r="A89" t="s">
        <v>119</v>
      </c>
    </row>
    <row r="90" spans="1:4" ht="15.95" customHeight="1" x14ac:dyDescent="0.25">
      <c r="A90" t="s">
        <v>268</v>
      </c>
      <c r="B90">
        <v>45</v>
      </c>
      <c r="C90">
        <v>30</v>
      </c>
      <c r="D90">
        <v>158</v>
      </c>
    </row>
    <row r="91" spans="1:4" ht="15.95" customHeight="1" x14ac:dyDescent="0.25">
      <c r="A91" t="s">
        <v>269</v>
      </c>
      <c r="B91">
        <v>40</v>
      </c>
      <c r="C91">
        <v>27</v>
      </c>
      <c r="D91">
        <v>135</v>
      </c>
    </row>
    <row r="92" spans="1:4" ht="15.95" customHeight="1" x14ac:dyDescent="0.25">
      <c r="A92" t="s">
        <v>270</v>
      </c>
      <c r="B92">
        <v>40</v>
      </c>
      <c r="C92">
        <v>27</v>
      </c>
      <c r="D92">
        <v>135</v>
      </c>
    </row>
    <row r="93" spans="1:4" ht="15.95" customHeight="1" x14ac:dyDescent="0.25">
      <c r="A93" t="s">
        <v>120</v>
      </c>
      <c r="B93">
        <v>57</v>
      </c>
      <c r="C93">
        <v>38</v>
      </c>
      <c r="D93">
        <v>138</v>
      </c>
    </row>
    <row r="94" spans="1:4" ht="15.95" customHeight="1" x14ac:dyDescent="0.25">
      <c r="A94" t="s">
        <v>121</v>
      </c>
    </row>
    <row r="95" spans="1:4" ht="15.95" customHeight="1" x14ac:dyDescent="0.25">
      <c r="A95" t="s">
        <v>271</v>
      </c>
      <c r="B95">
        <v>66</v>
      </c>
      <c r="C95">
        <v>44</v>
      </c>
      <c r="D95">
        <v>233</v>
      </c>
    </row>
    <row r="96" spans="1:4" ht="15.95" customHeight="1" x14ac:dyDescent="0.25">
      <c r="A96" t="s">
        <v>272</v>
      </c>
      <c r="B96">
        <v>51</v>
      </c>
      <c r="C96">
        <v>34</v>
      </c>
      <c r="D96">
        <v>156</v>
      </c>
    </row>
    <row r="97" spans="1:4" ht="15.95" customHeight="1" x14ac:dyDescent="0.25">
      <c r="A97" t="s">
        <v>122</v>
      </c>
      <c r="B97">
        <v>24</v>
      </c>
      <c r="C97">
        <v>16</v>
      </c>
      <c r="D97">
        <v>95</v>
      </c>
    </row>
    <row r="98" spans="1:4" ht="15.95" customHeight="1" x14ac:dyDescent="0.25">
      <c r="A98" t="s">
        <v>123</v>
      </c>
      <c r="B98">
        <v>46</v>
      </c>
      <c r="C98">
        <v>31</v>
      </c>
      <c r="D98">
        <v>126</v>
      </c>
    </row>
    <row r="99" spans="1:4" ht="15.95" customHeight="1" x14ac:dyDescent="0.25">
      <c r="A99" t="s">
        <v>124</v>
      </c>
      <c r="B99">
        <v>38</v>
      </c>
      <c r="C99">
        <v>25</v>
      </c>
      <c r="D99">
        <v>94</v>
      </c>
    </row>
    <row r="100" spans="1:4" ht="15.95" customHeight="1" x14ac:dyDescent="0.25">
      <c r="A100" t="s">
        <v>125</v>
      </c>
      <c r="B100">
        <v>50</v>
      </c>
      <c r="C100">
        <v>33</v>
      </c>
      <c r="D100">
        <v>180</v>
      </c>
    </row>
    <row r="101" spans="1:4" ht="15.95" customHeight="1" x14ac:dyDescent="0.25">
      <c r="A101" t="s">
        <v>126</v>
      </c>
    </row>
    <row r="102" spans="1:4" ht="15.95" customHeight="1" x14ac:dyDescent="0.25">
      <c r="A102" t="s">
        <v>273</v>
      </c>
      <c r="B102">
        <v>47</v>
      </c>
      <c r="C102">
        <v>32</v>
      </c>
      <c r="D102">
        <v>142</v>
      </c>
    </row>
    <row r="103" spans="1:4" ht="15.95" customHeight="1" x14ac:dyDescent="0.25">
      <c r="A103" t="s">
        <v>275</v>
      </c>
      <c r="B103">
        <v>51</v>
      </c>
      <c r="C103">
        <v>34</v>
      </c>
      <c r="D103">
        <v>161</v>
      </c>
    </row>
    <row r="104" spans="1:4" ht="15.95" customHeight="1" x14ac:dyDescent="0.25">
      <c r="A104" t="s">
        <v>274</v>
      </c>
      <c r="B104">
        <v>50</v>
      </c>
      <c r="C104">
        <v>33</v>
      </c>
      <c r="D104">
        <v>140</v>
      </c>
    </row>
    <row r="105" spans="1:4" ht="15.95" customHeight="1" x14ac:dyDescent="0.25">
      <c r="A105" t="s">
        <v>276</v>
      </c>
      <c r="B105">
        <v>47</v>
      </c>
      <c r="C105">
        <v>32</v>
      </c>
      <c r="D105">
        <v>134</v>
      </c>
    </row>
    <row r="106" spans="1:4" ht="15.95" customHeight="1" x14ac:dyDescent="0.25">
      <c r="A106" t="s">
        <v>127</v>
      </c>
      <c r="B106">
        <v>30</v>
      </c>
      <c r="C106">
        <v>20</v>
      </c>
      <c r="D106">
        <v>105</v>
      </c>
    </row>
    <row r="107" spans="1:4" ht="15.95" customHeight="1" x14ac:dyDescent="0.25">
      <c r="A107" t="s">
        <v>128</v>
      </c>
      <c r="B107">
        <v>45</v>
      </c>
      <c r="C107">
        <v>30</v>
      </c>
      <c r="D107">
        <v>111</v>
      </c>
    </row>
    <row r="108" spans="1:4" ht="15.95" customHeight="1" x14ac:dyDescent="0.25">
      <c r="A108" t="s">
        <v>129</v>
      </c>
      <c r="B108">
        <v>56</v>
      </c>
      <c r="C108">
        <v>37</v>
      </c>
      <c r="D108">
        <v>170</v>
      </c>
    </row>
    <row r="109" spans="1:4" ht="15.95" customHeight="1" x14ac:dyDescent="0.25">
      <c r="A109" t="s">
        <v>130</v>
      </c>
      <c r="B109">
        <v>42</v>
      </c>
      <c r="C109">
        <v>28</v>
      </c>
      <c r="D109">
        <v>223</v>
      </c>
    </row>
    <row r="110" spans="1:4" ht="15.95" customHeight="1" x14ac:dyDescent="0.25">
      <c r="A110" t="s">
        <v>131</v>
      </c>
      <c r="B110">
        <v>29</v>
      </c>
      <c r="C110">
        <v>20</v>
      </c>
      <c r="D110">
        <v>91</v>
      </c>
    </row>
    <row r="111" spans="1:4" ht="15.95" customHeight="1" x14ac:dyDescent="0.25">
      <c r="A111" t="s">
        <v>132</v>
      </c>
      <c r="B111">
        <v>41</v>
      </c>
      <c r="C111">
        <v>28</v>
      </c>
      <c r="D111">
        <v>126</v>
      </c>
    </row>
    <row r="112" spans="1:4" x14ac:dyDescent="0.25">
      <c r="A112" t="s">
        <v>234</v>
      </c>
      <c r="B112">
        <v>50</v>
      </c>
      <c r="C112">
        <v>33</v>
      </c>
      <c r="D112">
        <v>200</v>
      </c>
    </row>
    <row r="113" spans="1:4" x14ac:dyDescent="0.25">
      <c r="A113" t="s">
        <v>235</v>
      </c>
      <c r="B113">
        <v>68</v>
      </c>
      <c r="C113">
        <v>45</v>
      </c>
      <c r="D113">
        <v>171</v>
      </c>
    </row>
    <row r="114" spans="1:4" ht="15.95" customHeight="1" x14ac:dyDescent="0.25">
      <c r="A114" t="s">
        <v>277</v>
      </c>
    </row>
    <row r="115" spans="1:4" ht="15.95" customHeight="1" x14ac:dyDescent="0.25">
      <c r="A115" t="s">
        <v>277</v>
      </c>
      <c r="B115">
        <v>39</v>
      </c>
      <c r="C115">
        <v>26</v>
      </c>
      <c r="D115">
        <v>132</v>
      </c>
    </row>
    <row r="116" spans="1:4" ht="15.95" customHeight="1" x14ac:dyDescent="0.25">
      <c r="A116" t="s">
        <v>236</v>
      </c>
      <c r="B116">
        <v>58</v>
      </c>
      <c r="C116">
        <v>39</v>
      </c>
      <c r="D116">
        <v>112</v>
      </c>
    </row>
    <row r="117" spans="1:4" ht="15.95" customHeight="1" x14ac:dyDescent="0.25">
      <c r="A117" t="s">
        <v>133</v>
      </c>
      <c r="B117">
        <v>23</v>
      </c>
      <c r="C117">
        <v>16</v>
      </c>
      <c r="D117">
        <v>57</v>
      </c>
    </row>
    <row r="118" spans="1:4" ht="15.95" customHeight="1" x14ac:dyDescent="0.25">
      <c r="A118" t="s">
        <v>134</v>
      </c>
      <c r="B118">
        <v>28</v>
      </c>
      <c r="C118">
        <v>19</v>
      </c>
      <c r="D118">
        <v>75</v>
      </c>
    </row>
    <row r="119" spans="1:4" ht="15.95" customHeight="1" x14ac:dyDescent="0.25">
      <c r="A119" t="s">
        <v>135</v>
      </c>
      <c r="B119">
        <v>46</v>
      </c>
      <c r="C119">
        <v>31</v>
      </c>
      <c r="D119">
        <v>228</v>
      </c>
    </row>
    <row r="120" spans="1:4" ht="15.95" customHeight="1" x14ac:dyDescent="0.25">
      <c r="A120" t="s">
        <v>136</v>
      </c>
      <c r="B120">
        <v>42</v>
      </c>
      <c r="C120">
        <v>28</v>
      </c>
      <c r="D120">
        <v>185</v>
      </c>
    </row>
    <row r="121" spans="1:4" ht="15.95" customHeight="1" x14ac:dyDescent="0.25">
      <c r="A121" t="s">
        <v>137</v>
      </c>
      <c r="B121">
        <v>33</v>
      </c>
      <c r="C121">
        <v>22</v>
      </c>
      <c r="D121">
        <v>96</v>
      </c>
    </row>
    <row r="122" spans="1:4" ht="15.95" customHeight="1" x14ac:dyDescent="0.25">
      <c r="A122" t="s">
        <v>138</v>
      </c>
      <c r="B122">
        <v>24</v>
      </c>
      <c r="C122">
        <v>16</v>
      </c>
      <c r="D122">
        <v>103</v>
      </c>
    </row>
    <row r="123" spans="1:4" ht="15.95" customHeight="1" x14ac:dyDescent="0.25">
      <c r="A123" t="s">
        <v>139</v>
      </c>
      <c r="B123">
        <v>30</v>
      </c>
      <c r="C123">
        <v>20</v>
      </c>
      <c r="D123">
        <v>80</v>
      </c>
    </row>
    <row r="124" spans="1:4" ht="15.95" customHeight="1" x14ac:dyDescent="0.25">
      <c r="A124" t="s">
        <v>140</v>
      </c>
      <c r="B124">
        <v>59</v>
      </c>
      <c r="C124">
        <v>40</v>
      </c>
      <c r="D124">
        <v>123</v>
      </c>
    </row>
    <row r="125" spans="1:4" ht="15.95" customHeight="1" x14ac:dyDescent="0.25">
      <c r="A125" t="s">
        <v>141</v>
      </c>
      <c r="B125">
        <v>63</v>
      </c>
      <c r="C125">
        <v>42</v>
      </c>
      <c r="D125">
        <v>135</v>
      </c>
    </row>
    <row r="126" spans="1:4" ht="15.95" customHeight="1" x14ac:dyDescent="0.25">
      <c r="A126" t="s">
        <v>142</v>
      </c>
      <c r="B126">
        <v>53</v>
      </c>
      <c r="C126">
        <v>36</v>
      </c>
      <c r="D126">
        <v>180</v>
      </c>
    </row>
    <row r="127" spans="1:4" ht="15.95" customHeight="1" x14ac:dyDescent="0.25">
      <c r="A127" t="s">
        <v>143</v>
      </c>
      <c r="B127">
        <v>24</v>
      </c>
      <c r="C127">
        <v>16</v>
      </c>
      <c r="D127">
        <v>68</v>
      </c>
    </row>
    <row r="128" spans="1:4" ht="15.95" customHeight="1" x14ac:dyDescent="0.25">
      <c r="A128" t="s">
        <v>144</v>
      </c>
      <c r="B128">
        <v>47</v>
      </c>
      <c r="C128">
        <v>32</v>
      </c>
      <c r="D128">
        <v>130</v>
      </c>
    </row>
    <row r="129" spans="1:4" ht="15.95" customHeight="1" x14ac:dyDescent="0.25">
      <c r="A129" t="s">
        <v>145</v>
      </c>
      <c r="B129">
        <v>34</v>
      </c>
      <c r="C129">
        <v>23</v>
      </c>
      <c r="D129">
        <v>87</v>
      </c>
    </row>
    <row r="130" spans="1:4" ht="15.95" customHeight="1" x14ac:dyDescent="0.25">
      <c r="A130" t="s">
        <v>146</v>
      </c>
      <c r="B130">
        <v>47</v>
      </c>
      <c r="C130">
        <v>32</v>
      </c>
      <c r="D130">
        <v>123</v>
      </c>
    </row>
    <row r="131" spans="1:4" ht="15.95" customHeight="1" x14ac:dyDescent="0.25">
      <c r="A131" t="s">
        <v>147</v>
      </c>
      <c r="B131">
        <v>34</v>
      </c>
      <c r="C131">
        <v>23</v>
      </c>
      <c r="D131">
        <v>88</v>
      </c>
    </row>
    <row r="132" spans="1:4" ht="15.95" customHeight="1" x14ac:dyDescent="0.25">
      <c r="A132" t="s">
        <v>148</v>
      </c>
      <c r="B132">
        <v>52</v>
      </c>
      <c r="C132">
        <v>35</v>
      </c>
      <c r="D132">
        <v>170</v>
      </c>
    </row>
    <row r="133" spans="1:4" ht="15.95" customHeight="1" x14ac:dyDescent="0.25">
      <c r="A133" t="s">
        <v>149</v>
      </c>
      <c r="B133">
        <v>41</v>
      </c>
      <c r="C133">
        <v>28</v>
      </c>
      <c r="D133">
        <v>122</v>
      </c>
    </row>
    <row r="134" spans="1:4" ht="15.95" customHeight="1" x14ac:dyDescent="0.25">
      <c r="A134" t="s">
        <v>150</v>
      </c>
      <c r="B134">
        <v>45</v>
      </c>
      <c r="C134">
        <v>30</v>
      </c>
      <c r="D134">
        <v>112</v>
      </c>
    </row>
    <row r="135" spans="1:4" ht="15.95" customHeight="1" x14ac:dyDescent="0.25">
      <c r="A135" t="s">
        <v>151</v>
      </c>
      <c r="B135">
        <v>42</v>
      </c>
      <c r="C135">
        <v>28</v>
      </c>
      <c r="D135">
        <v>129</v>
      </c>
    </row>
    <row r="136" spans="1:4" ht="15.95" customHeight="1" x14ac:dyDescent="0.25">
      <c r="A136" t="s">
        <v>237</v>
      </c>
      <c r="B136">
        <v>63</v>
      </c>
      <c r="C136">
        <v>42</v>
      </c>
      <c r="D136">
        <v>102</v>
      </c>
    </row>
    <row r="137" spans="1:4" ht="15.95" customHeight="1" x14ac:dyDescent="0.25">
      <c r="A137" t="s">
        <v>152</v>
      </c>
      <c r="B137">
        <v>39</v>
      </c>
      <c r="C137">
        <v>26</v>
      </c>
      <c r="D137">
        <v>105</v>
      </c>
    </row>
    <row r="138" spans="1:4" ht="15.95" customHeight="1" x14ac:dyDescent="0.25">
      <c r="A138" t="s">
        <v>153</v>
      </c>
      <c r="B138">
        <v>54</v>
      </c>
      <c r="C138">
        <v>36</v>
      </c>
      <c r="D138">
        <v>220</v>
      </c>
    </row>
    <row r="139" spans="1:4" ht="15.95" customHeight="1" x14ac:dyDescent="0.25">
      <c r="A139" t="s">
        <v>154</v>
      </c>
      <c r="B139">
        <v>29</v>
      </c>
      <c r="C139">
        <v>20</v>
      </c>
      <c r="D139">
        <v>95</v>
      </c>
    </row>
    <row r="140" spans="1:4" ht="15.95" customHeight="1" x14ac:dyDescent="0.25">
      <c r="A140" t="s">
        <v>155</v>
      </c>
      <c r="B140">
        <v>41</v>
      </c>
      <c r="C140">
        <v>28</v>
      </c>
      <c r="D140">
        <v>141</v>
      </c>
    </row>
    <row r="141" spans="1:4" ht="15.95" customHeight="1" x14ac:dyDescent="0.25">
      <c r="A141" t="s">
        <v>156</v>
      </c>
      <c r="B141">
        <v>33</v>
      </c>
      <c r="C141">
        <v>22</v>
      </c>
      <c r="D141">
        <v>116</v>
      </c>
    </row>
    <row r="142" spans="1:4" ht="15.95" customHeight="1" x14ac:dyDescent="0.25">
      <c r="A142" t="s">
        <v>238</v>
      </c>
      <c r="B142">
        <v>24</v>
      </c>
      <c r="C142">
        <v>16</v>
      </c>
      <c r="D142">
        <v>88</v>
      </c>
    </row>
    <row r="143" spans="1:4" ht="15.95" customHeight="1" x14ac:dyDescent="0.25">
      <c r="A143" t="s">
        <v>157</v>
      </c>
      <c r="B143">
        <v>42</v>
      </c>
      <c r="C143">
        <v>28</v>
      </c>
      <c r="D143">
        <v>180</v>
      </c>
    </row>
    <row r="144" spans="1:4" ht="15.95" customHeight="1" x14ac:dyDescent="0.25">
      <c r="A144" t="s">
        <v>158</v>
      </c>
      <c r="B144">
        <v>27</v>
      </c>
      <c r="C144">
        <v>18</v>
      </c>
      <c r="D144">
        <v>92</v>
      </c>
    </row>
    <row r="145" spans="1:4" ht="15.95" customHeight="1" x14ac:dyDescent="0.25">
      <c r="A145" t="s">
        <v>159</v>
      </c>
      <c r="B145">
        <v>29</v>
      </c>
      <c r="C145">
        <v>20</v>
      </c>
      <c r="D145">
        <v>94</v>
      </c>
    </row>
    <row r="146" spans="1:4" ht="15.95" customHeight="1" x14ac:dyDescent="0.25">
      <c r="A146" t="s">
        <v>160</v>
      </c>
      <c r="B146">
        <v>38</v>
      </c>
      <c r="C146">
        <v>25</v>
      </c>
      <c r="D146">
        <v>146</v>
      </c>
    </row>
    <row r="147" spans="1:4" ht="15.95" customHeight="1" x14ac:dyDescent="0.25">
      <c r="A147" t="s">
        <v>161</v>
      </c>
      <c r="B147">
        <v>35</v>
      </c>
      <c r="C147">
        <v>24</v>
      </c>
      <c r="D147">
        <v>155</v>
      </c>
    </row>
    <row r="148" spans="1:4" ht="15.95" customHeight="1" x14ac:dyDescent="0.25">
      <c r="A148" t="s">
        <v>162</v>
      </c>
      <c r="B148">
        <v>23</v>
      </c>
      <c r="C148">
        <v>16</v>
      </c>
      <c r="D148">
        <v>77</v>
      </c>
    </row>
    <row r="149" spans="1:4" ht="15.95" customHeight="1" x14ac:dyDescent="0.25">
      <c r="A149" t="s">
        <v>163</v>
      </c>
      <c r="B149">
        <v>28</v>
      </c>
      <c r="C149">
        <v>19</v>
      </c>
      <c r="D149">
        <v>86</v>
      </c>
    </row>
    <row r="150" spans="1:4" ht="15.95" customHeight="1" x14ac:dyDescent="0.25">
      <c r="A150" t="s">
        <v>164</v>
      </c>
      <c r="B150">
        <v>56</v>
      </c>
      <c r="C150">
        <v>37</v>
      </c>
      <c r="D150">
        <v>153</v>
      </c>
    </row>
    <row r="151" spans="1:4" ht="15.95" customHeight="1" x14ac:dyDescent="0.25">
      <c r="A151" t="s">
        <v>165</v>
      </c>
      <c r="B151">
        <v>36</v>
      </c>
      <c r="C151">
        <v>24</v>
      </c>
      <c r="D151">
        <v>81</v>
      </c>
    </row>
    <row r="152" spans="1:4" ht="15.95" customHeight="1" x14ac:dyDescent="0.25">
      <c r="A152" t="s">
        <v>166</v>
      </c>
      <c r="B152">
        <v>46</v>
      </c>
      <c r="C152">
        <v>31</v>
      </c>
      <c r="D152">
        <v>119</v>
      </c>
    </row>
    <row r="153" spans="1:4" ht="15.95" customHeight="1" x14ac:dyDescent="0.25">
      <c r="A153" t="s">
        <v>167</v>
      </c>
      <c r="B153">
        <v>41</v>
      </c>
      <c r="C153">
        <v>28</v>
      </c>
      <c r="D153">
        <v>89</v>
      </c>
    </row>
    <row r="154" spans="1:4" ht="15.95" customHeight="1" x14ac:dyDescent="0.25">
      <c r="A154" t="s">
        <v>168</v>
      </c>
      <c r="B154">
        <v>63</v>
      </c>
      <c r="C154">
        <v>42</v>
      </c>
      <c r="D154">
        <v>255</v>
      </c>
    </row>
    <row r="155" spans="1:4" ht="15.95" customHeight="1" x14ac:dyDescent="0.25">
      <c r="A155" t="s">
        <v>169</v>
      </c>
      <c r="B155">
        <v>80</v>
      </c>
      <c r="C155">
        <v>53</v>
      </c>
      <c r="D155">
        <v>182</v>
      </c>
    </row>
    <row r="156" spans="1:4" ht="15.95" customHeight="1" x14ac:dyDescent="0.25">
      <c r="A156" t="s">
        <v>170</v>
      </c>
      <c r="B156">
        <v>40</v>
      </c>
      <c r="C156">
        <v>27</v>
      </c>
      <c r="D156">
        <v>108</v>
      </c>
    </row>
    <row r="157" spans="1:4" ht="15.95" customHeight="1" x14ac:dyDescent="0.25">
      <c r="A157" t="s">
        <v>171</v>
      </c>
      <c r="B157">
        <v>60</v>
      </c>
      <c r="C157">
        <v>40</v>
      </c>
      <c r="D157">
        <v>200</v>
      </c>
    </row>
    <row r="158" spans="1:4" ht="15.95" customHeight="1" x14ac:dyDescent="0.25">
      <c r="A158" t="s">
        <v>172</v>
      </c>
    </row>
    <row r="159" spans="1:4" ht="15.95" customHeight="1" x14ac:dyDescent="0.25">
      <c r="A159" t="s">
        <v>278</v>
      </c>
      <c r="B159">
        <v>30</v>
      </c>
      <c r="C159">
        <v>20</v>
      </c>
      <c r="D159">
        <v>165</v>
      </c>
    </row>
    <row r="160" spans="1:4" ht="15.95" customHeight="1" x14ac:dyDescent="0.25">
      <c r="A160" t="s">
        <v>279</v>
      </c>
      <c r="B160">
        <v>27</v>
      </c>
      <c r="C160">
        <v>18</v>
      </c>
      <c r="D160">
        <v>68</v>
      </c>
    </row>
    <row r="161" spans="1:4" ht="15.95" customHeight="1" x14ac:dyDescent="0.25">
      <c r="A161" t="s">
        <v>173</v>
      </c>
      <c r="B161">
        <v>51</v>
      </c>
      <c r="C161">
        <v>34</v>
      </c>
      <c r="D161">
        <v>179</v>
      </c>
    </row>
    <row r="162" spans="1:4" ht="15.95" customHeight="1" x14ac:dyDescent="0.25">
      <c r="A162" t="s">
        <v>174</v>
      </c>
      <c r="B162">
        <v>39</v>
      </c>
      <c r="C162">
        <v>26</v>
      </c>
      <c r="D162">
        <v>111</v>
      </c>
    </row>
    <row r="163" spans="1:4" ht="15.95" customHeight="1" x14ac:dyDescent="0.25">
      <c r="A163" t="s">
        <v>175</v>
      </c>
      <c r="B163">
        <v>60</v>
      </c>
      <c r="C163">
        <v>40</v>
      </c>
      <c r="D163">
        <v>234</v>
      </c>
    </row>
    <row r="164" spans="1:4" ht="15.95" customHeight="1" x14ac:dyDescent="0.25">
      <c r="A164" t="s">
        <v>176</v>
      </c>
      <c r="B164">
        <v>38</v>
      </c>
      <c r="C164">
        <v>25</v>
      </c>
      <c r="D164">
        <v>108</v>
      </c>
    </row>
    <row r="165" spans="1:4" ht="15.95" customHeight="1" x14ac:dyDescent="0.25">
      <c r="A165" t="s">
        <v>177</v>
      </c>
      <c r="B165">
        <v>30</v>
      </c>
      <c r="C165">
        <v>20</v>
      </c>
      <c r="D165">
        <v>93</v>
      </c>
    </row>
    <row r="166" spans="1:4" ht="15.95" customHeight="1" x14ac:dyDescent="0.25">
      <c r="A166" t="s">
        <v>178</v>
      </c>
      <c r="B166">
        <v>33</v>
      </c>
      <c r="C166">
        <v>22</v>
      </c>
      <c r="D166">
        <v>116</v>
      </c>
    </row>
    <row r="167" spans="1:4" ht="15.95" customHeight="1" x14ac:dyDescent="0.25">
      <c r="A167" t="s">
        <v>179</v>
      </c>
    </row>
    <row r="168" spans="1:4" ht="15.95" customHeight="1" x14ac:dyDescent="0.25">
      <c r="A168" t="s">
        <v>280</v>
      </c>
      <c r="B168">
        <v>33</v>
      </c>
      <c r="C168">
        <v>22</v>
      </c>
      <c r="D168">
        <v>117</v>
      </c>
    </row>
    <row r="169" spans="1:4" ht="15.95" customHeight="1" x14ac:dyDescent="0.25">
      <c r="A169" t="s">
        <v>281</v>
      </c>
      <c r="B169">
        <v>30</v>
      </c>
      <c r="C169">
        <v>20</v>
      </c>
      <c r="D169">
        <v>84</v>
      </c>
    </row>
    <row r="170" spans="1:4" ht="15.95" customHeight="1" x14ac:dyDescent="0.25">
      <c r="A170" t="s">
        <v>282</v>
      </c>
      <c r="B170">
        <v>27</v>
      </c>
      <c r="C170">
        <v>18</v>
      </c>
      <c r="D170">
        <v>86</v>
      </c>
    </row>
    <row r="171" spans="1:4" ht="15.95" customHeight="1" x14ac:dyDescent="0.25">
      <c r="A171" t="s">
        <v>283</v>
      </c>
      <c r="B171">
        <v>29</v>
      </c>
      <c r="C171">
        <v>20</v>
      </c>
      <c r="D171">
        <v>109</v>
      </c>
    </row>
    <row r="172" spans="1:4" ht="15.95" customHeight="1" x14ac:dyDescent="0.25">
      <c r="A172" t="s">
        <v>284</v>
      </c>
      <c r="B172">
        <v>29</v>
      </c>
      <c r="C172">
        <v>20</v>
      </c>
      <c r="D172">
        <v>60</v>
      </c>
    </row>
    <row r="173" spans="1:4" ht="15.95" customHeight="1" x14ac:dyDescent="0.25">
      <c r="A173" t="s">
        <v>180</v>
      </c>
      <c r="B173">
        <v>36</v>
      </c>
      <c r="C173">
        <v>24</v>
      </c>
      <c r="D173">
        <v>102</v>
      </c>
    </row>
    <row r="174" spans="1:4" ht="15.95" customHeight="1" x14ac:dyDescent="0.25">
      <c r="A174" t="s">
        <v>181</v>
      </c>
      <c r="B174">
        <v>46</v>
      </c>
      <c r="C174">
        <v>31</v>
      </c>
      <c r="D174">
        <v>141</v>
      </c>
    </row>
    <row r="175" spans="1:4" ht="15.95" customHeight="1" x14ac:dyDescent="0.25">
      <c r="A175" t="s">
        <v>182</v>
      </c>
    </row>
    <row r="176" spans="1:4" ht="15.95" customHeight="1" x14ac:dyDescent="0.25">
      <c r="A176" t="s">
        <v>285</v>
      </c>
      <c r="B176">
        <v>32</v>
      </c>
      <c r="C176">
        <v>21</v>
      </c>
      <c r="D176">
        <v>100</v>
      </c>
    </row>
    <row r="177" spans="1:4" ht="15.95" customHeight="1" x14ac:dyDescent="0.25">
      <c r="A177" t="s">
        <v>286</v>
      </c>
      <c r="B177">
        <v>26</v>
      </c>
      <c r="C177">
        <v>17</v>
      </c>
      <c r="D177">
        <v>62</v>
      </c>
    </row>
    <row r="178" spans="1:4" ht="15.95" customHeight="1" x14ac:dyDescent="0.25">
      <c r="A178" t="s">
        <v>183</v>
      </c>
    </row>
    <row r="179" spans="1:4" ht="15.95" customHeight="1" x14ac:dyDescent="0.25">
      <c r="A179" t="s">
        <v>287</v>
      </c>
      <c r="B179">
        <v>28</v>
      </c>
      <c r="C179">
        <v>19</v>
      </c>
      <c r="D179">
        <v>84</v>
      </c>
    </row>
    <row r="180" spans="1:4" ht="15.95" customHeight="1" x14ac:dyDescent="0.25">
      <c r="A180" t="s">
        <v>288</v>
      </c>
      <c r="B180">
        <v>30</v>
      </c>
      <c r="C180">
        <v>20</v>
      </c>
      <c r="D180">
        <v>110</v>
      </c>
    </row>
    <row r="181" spans="1:4" ht="15.95" customHeight="1" x14ac:dyDescent="0.25">
      <c r="A181" t="s">
        <v>289</v>
      </c>
      <c r="B181">
        <v>26</v>
      </c>
      <c r="C181">
        <v>17</v>
      </c>
      <c r="D181">
        <v>114</v>
      </c>
    </row>
    <row r="182" spans="1:4" ht="15.95" customHeight="1" x14ac:dyDescent="0.25">
      <c r="A182" t="s">
        <v>290</v>
      </c>
      <c r="B182">
        <v>24</v>
      </c>
      <c r="C182">
        <v>16</v>
      </c>
      <c r="D182">
        <v>58</v>
      </c>
    </row>
    <row r="183" spans="1:4" ht="15.95" customHeight="1" x14ac:dyDescent="0.25">
      <c r="A183" t="s">
        <v>184</v>
      </c>
      <c r="B183">
        <v>36</v>
      </c>
      <c r="C183">
        <v>24</v>
      </c>
      <c r="D183">
        <v>130</v>
      </c>
    </row>
    <row r="184" spans="1:4" ht="15.95" customHeight="1" x14ac:dyDescent="0.25">
      <c r="A184" t="s">
        <v>185</v>
      </c>
      <c r="B184">
        <v>29</v>
      </c>
      <c r="C184">
        <v>20</v>
      </c>
      <c r="D184">
        <v>85</v>
      </c>
    </row>
    <row r="185" spans="1:4" ht="15.95" customHeight="1" x14ac:dyDescent="0.25">
      <c r="A185" t="s">
        <v>186</v>
      </c>
      <c r="B185">
        <v>34</v>
      </c>
      <c r="C185">
        <v>23</v>
      </c>
      <c r="D185">
        <v>75</v>
      </c>
    </row>
    <row r="186" spans="1:4" ht="15.95" customHeight="1" x14ac:dyDescent="0.25">
      <c r="A186" t="s">
        <v>239</v>
      </c>
      <c r="B186">
        <v>47</v>
      </c>
      <c r="C186">
        <v>32</v>
      </c>
      <c r="D186">
        <v>80</v>
      </c>
    </row>
    <row r="187" spans="1:4" ht="15.95" customHeight="1" x14ac:dyDescent="0.25">
      <c r="A187" t="s">
        <v>187</v>
      </c>
    </row>
    <row r="188" spans="1:4" ht="15.95" customHeight="1" x14ac:dyDescent="0.25">
      <c r="A188" t="s">
        <v>291</v>
      </c>
      <c r="B188">
        <v>38</v>
      </c>
      <c r="C188">
        <v>25</v>
      </c>
      <c r="D188">
        <v>234</v>
      </c>
    </row>
    <row r="189" spans="1:4" ht="15.95" customHeight="1" x14ac:dyDescent="0.25">
      <c r="A189" t="s">
        <v>292</v>
      </c>
      <c r="B189">
        <v>48</v>
      </c>
      <c r="C189">
        <v>32</v>
      </c>
      <c r="D189">
        <v>179</v>
      </c>
    </row>
    <row r="190" spans="1:4" ht="15.95" customHeight="1" x14ac:dyDescent="0.25">
      <c r="A190" t="s">
        <v>293</v>
      </c>
      <c r="B190">
        <v>48</v>
      </c>
      <c r="C190">
        <v>32</v>
      </c>
      <c r="D190">
        <v>80</v>
      </c>
    </row>
    <row r="191" spans="1:4" ht="15.95" customHeight="1" x14ac:dyDescent="0.25">
      <c r="A191" t="s">
        <v>188</v>
      </c>
      <c r="B191">
        <v>50</v>
      </c>
      <c r="C191">
        <v>33</v>
      </c>
      <c r="D191">
        <v>168</v>
      </c>
    </row>
    <row r="192" spans="1:4" ht="15.95" customHeight="1" x14ac:dyDescent="0.25">
      <c r="A192" t="s">
        <v>189</v>
      </c>
    </row>
    <row r="193" spans="1:4" ht="15.95" customHeight="1" x14ac:dyDescent="0.25">
      <c r="A193" t="s">
        <v>294</v>
      </c>
      <c r="B193">
        <v>64</v>
      </c>
      <c r="C193">
        <v>43</v>
      </c>
      <c r="D193">
        <v>195</v>
      </c>
    </row>
    <row r="194" spans="1:4" ht="15.95" customHeight="1" x14ac:dyDescent="0.25">
      <c r="A194" t="s">
        <v>295</v>
      </c>
      <c r="B194">
        <v>62</v>
      </c>
      <c r="C194">
        <v>41</v>
      </c>
      <c r="D194">
        <v>169</v>
      </c>
    </row>
    <row r="195" spans="1:4" ht="15.95" customHeight="1" x14ac:dyDescent="0.25">
      <c r="A195" t="s">
        <v>190</v>
      </c>
      <c r="B195">
        <v>45</v>
      </c>
      <c r="C195">
        <v>30</v>
      </c>
      <c r="D195">
        <v>128</v>
      </c>
    </row>
    <row r="196" spans="1:4" ht="15.95" customHeight="1" x14ac:dyDescent="0.25">
      <c r="A196" t="s">
        <v>191</v>
      </c>
      <c r="B196">
        <v>20</v>
      </c>
      <c r="C196">
        <v>13</v>
      </c>
      <c r="D196">
        <v>74</v>
      </c>
    </row>
    <row r="197" spans="1:4" ht="15.95" customHeight="1" x14ac:dyDescent="0.25">
      <c r="A197" t="s">
        <v>192</v>
      </c>
      <c r="B197">
        <v>48</v>
      </c>
      <c r="C197">
        <v>32</v>
      </c>
      <c r="D197">
        <v>161</v>
      </c>
    </row>
    <row r="198" spans="1:4" ht="15.95" customHeight="1" x14ac:dyDescent="0.25">
      <c r="A198" t="s">
        <v>193</v>
      </c>
      <c r="B198">
        <v>45</v>
      </c>
      <c r="C198">
        <v>30</v>
      </c>
      <c r="D198">
        <v>140</v>
      </c>
    </row>
    <row r="199" spans="1:4" ht="15.95" customHeight="1" x14ac:dyDescent="0.25">
      <c r="A199" t="s">
        <v>194</v>
      </c>
      <c r="B199">
        <v>54</v>
      </c>
      <c r="C199">
        <v>36</v>
      </c>
      <c r="D199">
        <v>197</v>
      </c>
    </row>
    <row r="200" spans="1:4" ht="15.95" customHeight="1" x14ac:dyDescent="0.25">
      <c r="A200" t="s">
        <v>195</v>
      </c>
      <c r="B200">
        <v>24</v>
      </c>
      <c r="C200">
        <v>16</v>
      </c>
      <c r="D200">
        <v>85</v>
      </c>
    </row>
    <row r="201" spans="1:4" ht="15.95" customHeight="1" x14ac:dyDescent="0.25">
      <c r="A201" t="s">
        <v>196</v>
      </c>
      <c r="B201">
        <v>33</v>
      </c>
      <c r="C201">
        <v>22</v>
      </c>
      <c r="D201">
        <v>95</v>
      </c>
    </row>
    <row r="202" spans="1:4" ht="15.95" customHeight="1" x14ac:dyDescent="0.25">
      <c r="A202" t="s">
        <v>197</v>
      </c>
    </row>
    <row r="203" spans="1:4" x14ac:dyDescent="0.25">
      <c r="A203" t="s">
        <v>296</v>
      </c>
      <c r="B203">
        <v>34</v>
      </c>
      <c r="C203">
        <v>23</v>
      </c>
      <c r="D203">
        <v>118</v>
      </c>
    </row>
    <row r="204" spans="1:4" ht="15.95" customHeight="1" x14ac:dyDescent="0.25">
      <c r="A204" t="s">
        <v>297</v>
      </c>
      <c r="B204">
        <v>40</v>
      </c>
      <c r="C204">
        <v>27</v>
      </c>
      <c r="D204">
        <v>115</v>
      </c>
    </row>
    <row r="205" spans="1:4" ht="15.95" customHeight="1" x14ac:dyDescent="0.25">
      <c r="A205" t="s">
        <v>298</v>
      </c>
      <c r="B205">
        <v>40</v>
      </c>
      <c r="C205">
        <v>27</v>
      </c>
      <c r="D205">
        <v>118</v>
      </c>
    </row>
    <row r="206" spans="1:4" ht="15.95" customHeight="1" x14ac:dyDescent="0.25">
      <c r="A206" t="s">
        <v>299</v>
      </c>
      <c r="B206">
        <v>35</v>
      </c>
      <c r="C206">
        <v>24</v>
      </c>
      <c r="D206">
        <v>121</v>
      </c>
    </row>
    <row r="207" spans="1:4" ht="15.95" customHeight="1" x14ac:dyDescent="0.25">
      <c r="A207" t="s">
        <v>300</v>
      </c>
      <c r="B207">
        <v>34</v>
      </c>
      <c r="C207">
        <v>23</v>
      </c>
      <c r="D207">
        <v>115</v>
      </c>
    </row>
    <row r="208" spans="1:4" x14ac:dyDescent="0.25">
      <c r="A208" t="s">
        <v>198</v>
      </c>
      <c r="B208">
        <v>42</v>
      </c>
      <c r="C208">
        <v>28</v>
      </c>
      <c r="D208">
        <v>100</v>
      </c>
    </row>
    <row r="209" spans="1:4" ht="15.95" customHeight="1" x14ac:dyDescent="0.25">
      <c r="A209" t="s">
        <v>199</v>
      </c>
      <c r="B209">
        <v>45</v>
      </c>
      <c r="C209">
        <v>30</v>
      </c>
      <c r="D209">
        <v>177</v>
      </c>
    </row>
    <row r="210" spans="1:4" ht="15.95" customHeight="1" x14ac:dyDescent="0.25">
      <c r="A210" t="s">
        <v>200</v>
      </c>
      <c r="B210">
        <v>45</v>
      </c>
      <c r="C210">
        <v>30</v>
      </c>
      <c r="D210">
        <v>177</v>
      </c>
    </row>
    <row r="211" spans="1:4" ht="15.95" customHeight="1" x14ac:dyDescent="0.25">
      <c r="A211" t="s">
        <v>301</v>
      </c>
    </row>
    <row r="212" spans="1:4" ht="15.95" customHeight="1" x14ac:dyDescent="0.25">
      <c r="A212" t="s">
        <v>301</v>
      </c>
      <c r="B212">
        <v>45</v>
      </c>
      <c r="C212">
        <v>30</v>
      </c>
      <c r="D212">
        <v>177</v>
      </c>
    </row>
    <row r="213" spans="1:4" ht="15.95" customHeight="1" x14ac:dyDescent="0.25"/>
    <row r="214" spans="1:4" ht="15.95" customHeight="1" x14ac:dyDescent="0.25">
      <c r="A214" t="s">
        <v>201</v>
      </c>
      <c r="B214">
        <v>35</v>
      </c>
      <c r="C214">
        <v>24</v>
      </c>
      <c r="D214">
        <v>115</v>
      </c>
    </row>
    <row r="215" spans="1:4" ht="15.95" customHeight="1" x14ac:dyDescent="0.25">
      <c r="A215" t="s">
        <v>202</v>
      </c>
    </row>
    <row r="216" spans="1:4" ht="15.95" customHeight="1" x14ac:dyDescent="0.25">
      <c r="A216" t="s">
        <v>302</v>
      </c>
      <c r="B216">
        <v>27</v>
      </c>
      <c r="C216">
        <v>18</v>
      </c>
      <c r="D216">
        <v>112</v>
      </c>
    </row>
    <row r="217" spans="1:4" ht="15.95" customHeight="1" x14ac:dyDescent="0.25">
      <c r="A217" t="s">
        <v>303</v>
      </c>
      <c r="B217">
        <v>29</v>
      </c>
      <c r="C217">
        <v>20</v>
      </c>
      <c r="D217">
        <v>124</v>
      </c>
    </row>
    <row r="218" spans="1:4" ht="15.95" customHeight="1" x14ac:dyDescent="0.25">
      <c r="A218" t="s">
        <v>304</v>
      </c>
      <c r="B218">
        <v>22</v>
      </c>
      <c r="C218">
        <v>15</v>
      </c>
      <c r="D218">
        <v>94</v>
      </c>
    </row>
    <row r="219" spans="1:4" ht="15.95" customHeight="1" x14ac:dyDescent="0.25">
      <c r="A219" t="s">
        <v>203</v>
      </c>
      <c r="B219">
        <v>34</v>
      </c>
      <c r="C219">
        <v>23</v>
      </c>
      <c r="D219">
        <v>150</v>
      </c>
    </row>
    <row r="220" spans="1:4" ht="15.95" customHeight="1" x14ac:dyDescent="0.25">
      <c r="A220" t="s">
        <v>204</v>
      </c>
      <c r="B220">
        <v>45</v>
      </c>
      <c r="C220">
        <v>30</v>
      </c>
      <c r="D220">
        <v>177</v>
      </c>
    </row>
    <row r="221" spans="1:4" ht="15.95" customHeight="1" x14ac:dyDescent="0.25">
      <c r="A221" t="s">
        <v>205</v>
      </c>
      <c r="B221">
        <v>38</v>
      </c>
      <c r="C221">
        <v>25</v>
      </c>
      <c r="D221">
        <v>140</v>
      </c>
    </row>
    <row r="222" spans="1:4" ht="15.95" customHeight="1" x14ac:dyDescent="0.25">
      <c r="A222" t="s">
        <v>206</v>
      </c>
      <c r="B222">
        <v>27</v>
      </c>
      <c r="C222">
        <v>18</v>
      </c>
      <c r="D222">
        <v>118</v>
      </c>
    </row>
    <row r="223" spans="1:4" ht="15.95" customHeight="1" x14ac:dyDescent="0.25">
      <c r="A223" t="s">
        <v>207</v>
      </c>
      <c r="B223">
        <v>51</v>
      </c>
      <c r="C223">
        <v>34</v>
      </c>
      <c r="D223">
        <v>126</v>
      </c>
    </row>
    <row r="224" spans="1:4" ht="15.95" customHeight="1" x14ac:dyDescent="0.25">
      <c r="A224" t="s">
        <v>208</v>
      </c>
      <c r="B224">
        <v>47</v>
      </c>
      <c r="C224">
        <v>32</v>
      </c>
      <c r="D224">
        <v>201</v>
      </c>
    </row>
    <row r="225" spans="1:4" ht="15.95" customHeight="1" x14ac:dyDescent="0.25">
      <c r="A225" t="s">
        <v>209</v>
      </c>
      <c r="B225">
        <v>38</v>
      </c>
      <c r="C225">
        <v>25</v>
      </c>
      <c r="D225">
        <v>110</v>
      </c>
    </row>
    <row r="226" spans="1:4" ht="15.95" customHeight="1" x14ac:dyDescent="0.25">
      <c r="A226" t="s">
        <v>210</v>
      </c>
      <c r="B226">
        <v>35</v>
      </c>
      <c r="C226">
        <v>24</v>
      </c>
      <c r="D226">
        <v>108</v>
      </c>
    </row>
    <row r="227" spans="1:4" ht="15.95" customHeight="1" x14ac:dyDescent="0.25">
      <c r="A227" t="s">
        <v>211</v>
      </c>
      <c r="B227">
        <v>39</v>
      </c>
      <c r="C227">
        <v>26</v>
      </c>
      <c r="D227">
        <v>94</v>
      </c>
    </row>
    <row r="228" spans="1:4" ht="15.95" customHeight="1" x14ac:dyDescent="0.25">
      <c r="A228" t="s">
        <v>212</v>
      </c>
      <c r="B228">
        <v>45</v>
      </c>
      <c r="C228">
        <v>30</v>
      </c>
      <c r="D228">
        <v>177</v>
      </c>
    </row>
    <row r="229" spans="1:4" ht="15.95" customHeight="1" x14ac:dyDescent="0.25">
      <c r="A229" t="s">
        <v>213</v>
      </c>
      <c r="B229">
        <v>64</v>
      </c>
      <c r="C229">
        <v>43</v>
      </c>
      <c r="D229">
        <v>163</v>
      </c>
    </row>
    <row r="230" spans="1:4" ht="15.95" customHeight="1" x14ac:dyDescent="0.25">
      <c r="A230" t="s">
        <v>214</v>
      </c>
      <c r="B230">
        <v>35</v>
      </c>
      <c r="C230">
        <v>24</v>
      </c>
      <c r="D230">
        <v>94</v>
      </c>
    </row>
    <row r="231" spans="1:4" ht="15.95" customHeight="1" x14ac:dyDescent="0.25">
      <c r="A231" t="s">
        <v>215</v>
      </c>
    </row>
    <row r="232" spans="1:4" ht="15.95" customHeight="1" x14ac:dyDescent="0.25">
      <c r="A232" t="s">
        <v>305</v>
      </c>
      <c r="B232">
        <v>35</v>
      </c>
      <c r="C232">
        <v>24</v>
      </c>
      <c r="D232">
        <v>104</v>
      </c>
    </row>
    <row r="233" spans="1:4" ht="15.95" customHeight="1" x14ac:dyDescent="0.25">
      <c r="A233" t="s">
        <v>306</v>
      </c>
      <c r="B233">
        <v>42</v>
      </c>
      <c r="C233">
        <v>28</v>
      </c>
      <c r="D233">
        <v>80</v>
      </c>
    </row>
    <row r="234" spans="1:4" ht="15.95" customHeight="1" x14ac:dyDescent="0.25">
      <c r="A234" t="s">
        <v>307</v>
      </c>
      <c r="B234">
        <v>40</v>
      </c>
      <c r="C234">
        <v>27</v>
      </c>
      <c r="D234">
        <v>78</v>
      </c>
    </row>
    <row r="235" spans="1:4" ht="15.95" customHeight="1" x14ac:dyDescent="0.25">
      <c r="A235" t="s">
        <v>216</v>
      </c>
      <c r="B235">
        <v>40</v>
      </c>
      <c r="C235">
        <v>27</v>
      </c>
      <c r="D235">
        <v>115</v>
      </c>
    </row>
    <row r="236" spans="1:4" ht="15.95" customHeight="1" x14ac:dyDescent="0.25">
      <c r="A236" t="s">
        <v>217</v>
      </c>
      <c r="B236">
        <v>33</v>
      </c>
      <c r="C236">
        <v>22</v>
      </c>
      <c r="D236">
        <v>108</v>
      </c>
    </row>
    <row r="237" spans="1:4" ht="15.95" customHeight="1" x14ac:dyDescent="0.25">
      <c r="A237" t="s">
        <v>218</v>
      </c>
      <c r="B237">
        <v>35</v>
      </c>
      <c r="C237">
        <v>24</v>
      </c>
      <c r="D237">
        <v>129</v>
      </c>
    </row>
    <row r="238" spans="1:4" ht="15.95" customHeight="1" x14ac:dyDescent="0.25">
      <c r="A238" t="s">
        <v>219</v>
      </c>
      <c r="B238">
        <v>32</v>
      </c>
      <c r="C238">
        <v>21</v>
      </c>
      <c r="D238">
        <v>98</v>
      </c>
    </row>
    <row r="239" spans="1:4" x14ac:dyDescent="0.25">
      <c r="A239" t="s">
        <v>220</v>
      </c>
      <c r="B239">
        <v>22</v>
      </c>
      <c r="C239">
        <v>15</v>
      </c>
      <c r="D239">
        <v>63</v>
      </c>
    </row>
    <row r="240" spans="1:4" ht="15.95" customHeight="1" x14ac:dyDescent="0.25">
      <c r="A240" t="s">
        <v>221</v>
      </c>
      <c r="B240">
        <v>44</v>
      </c>
      <c r="C240">
        <v>29</v>
      </c>
      <c r="D240">
        <v>109</v>
      </c>
    </row>
    <row r="241" spans="1:4" ht="15.95" customHeight="1" x14ac:dyDescent="0.25">
      <c r="A241" t="s">
        <v>222</v>
      </c>
      <c r="B241">
        <v>34</v>
      </c>
      <c r="C241">
        <v>23</v>
      </c>
      <c r="D241">
        <v>123</v>
      </c>
    </row>
    <row r="242" spans="1:4" ht="15.95" customHeight="1" x14ac:dyDescent="0.25">
      <c r="A242" t="s">
        <v>223</v>
      </c>
      <c r="B242">
        <v>52</v>
      </c>
      <c r="C242">
        <v>35</v>
      </c>
      <c r="D242">
        <v>160</v>
      </c>
    </row>
    <row r="243" spans="1:4" ht="15.95" customHeight="1" x14ac:dyDescent="0.25">
      <c r="A243" t="s">
        <v>224</v>
      </c>
      <c r="B243">
        <v>69</v>
      </c>
      <c r="C243">
        <v>46</v>
      </c>
      <c r="D243">
        <v>127</v>
      </c>
    </row>
    <row r="244" spans="1:4" ht="15.95" customHeight="1" x14ac:dyDescent="0.25">
      <c r="A244" t="s">
        <v>225</v>
      </c>
      <c r="B244">
        <v>45</v>
      </c>
      <c r="C244">
        <v>30</v>
      </c>
      <c r="D244">
        <v>155</v>
      </c>
    </row>
    <row r="245" spans="1:4" ht="15.95" customHeight="1" x14ac:dyDescent="0.25">
      <c r="A245" t="s">
        <v>240</v>
      </c>
    </row>
    <row r="246" spans="1:4" ht="15.95" customHeight="1" x14ac:dyDescent="0.25">
      <c r="A246" t="s">
        <v>241</v>
      </c>
    </row>
    <row r="247" spans="1:4" ht="15.95" customHeight="1" x14ac:dyDescent="0.25">
      <c r="A247" t="s">
        <v>308</v>
      </c>
      <c r="B247">
        <v>62</v>
      </c>
      <c r="C247">
        <v>41</v>
      </c>
      <c r="D247">
        <v>175</v>
      </c>
    </row>
    <row r="248" spans="1:4" ht="15.95" customHeight="1" x14ac:dyDescent="0.25">
      <c r="A248" t="s">
        <v>309</v>
      </c>
      <c r="B248">
        <v>58</v>
      </c>
      <c r="C248">
        <v>39</v>
      </c>
      <c r="D248">
        <v>265</v>
      </c>
    </row>
    <row r="249" spans="1:4" ht="15.95" customHeight="1" x14ac:dyDescent="0.25">
      <c r="A249" t="s">
        <v>310</v>
      </c>
      <c r="B249">
        <v>54</v>
      </c>
      <c r="C249">
        <v>36</v>
      </c>
      <c r="D249">
        <v>209</v>
      </c>
    </row>
    <row r="250" spans="1:4" ht="15.95" customHeight="1" x14ac:dyDescent="0.25">
      <c r="A250" t="s">
        <v>311</v>
      </c>
      <c r="B250">
        <v>63</v>
      </c>
      <c r="C250">
        <v>42</v>
      </c>
      <c r="D250">
        <v>138</v>
      </c>
    </row>
    <row r="251" spans="1:4" ht="15.95" customHeight="1" x14ac:dyDescent="0.25">
      <c r="A251" t="s">
        <v>312</v>
      </c>
      <c r="B251">
        <v>56</v>
      </c>
      <c r="C251">
        <v>37</v>
      </c>
      <c r="D251">
        <v>274</v>
      </c>
    </row>
    <row r="252" spans="1:4" ht="15.95" customHeight="1" x14ac:dyDescent="0.25">
      <c r="A252" t="s">
        <v>313</v>
      </c>
      <c r="B252">
        <v>64</v>
      </c>
      <c r="C252">
        <v>43</v>
      </c>
      <c r="D252">
        <v>151</v>
      </c>
    </row>
    <row r="253" spans="1:4" ht="15.95" customHeight="1" x14ac:dyDescent="0.25">
      <c r="A253" t="s">
        <v>314</v>
      </c>
      <c r="B253">
        <v>58</v>
      </c>
      <c r="C253">
        <v>39</v>
      </c>
      <c r="D253">
        <v>282</v>
      </c>
    </row>
    <row r="254" spans="1:4" ht="15.95" customHeight="1" x14ac:dyDescent="0.25">
      <c r="A254" t="s">
        <v>315</v>
      </c>
      <c r="B254">
        <v>51</v>
      </c>
      <c r="C254">
        <v>34</v>
      </c>
      <c r="D254">
        <v>314</v>
      </c>
    </row>
    <row r="255" spans="1:4" ht="15.95" customHeight="1" x14ac:dyDescent="0.25">
      <c r="A255" t="s">
        <v>316</v>
      </c>
      <c r="B255">
        <v>62</v>
      </c>
      <c r="C255">
        <v>41</v>
      </c>
      <c r="D255">
        <v>276</v>
      </c>
    </row>
    <row r="256" spans="1:4" x14ac:dyDescent="0.25">
      <c r="A256" t="s">
        <v>317</v>
      </c>
      <c r="B256">
        <v>51</v>
      </c>
      <c r="C256">
        <v>34</v>
      </c>
      <c r="D256">
        <v>138</v>
      </c>
    </row>
    <row r="257" spans="1:4" ht="15.95" customHeight="1" x14ac:dyDescent="0.25">
      <c r="A257" t="s">
        <v>318</v>
      </c>
    </row>
    <row r="258" spans="1:4" ht="15.95" customHeight="1" x14ac:dyDescent="0.25">
      <c r="A258" t="s">
        <v>318</v>
      </c>
    </row>
    <row r="259" spans="1:4" x14ac:dyDescent="0.25">
      <c r="A259" t="s">
        <v>319</v>
      </c>
      <c r="B259">
        <v>62</v>
      </c>
      <c r="C259">
        <v>41</v>
      </c>
      <c r="D259">
        <v>224</v>
      </c>
    </row>
    <row r="260" spans="1:4" x14ac:dyDescent="0.25">
      <c r="A260" t="s">
        <v>320</v>
      </c>
      <c r="B260">
        <v>45</v>
      </c>
      <c r="C260">
        <v>30</v>
      </c>
      <c r="D260">
        <v>115</v>
      </c>
    </row>
    <row r="261" spans="1:4" x14ac:dyDescent="0.25">
      <c r="A261" t="s">
        <v>226</v>
      </c>
      <c r="B261">
        <v>41</v>
      </c>
      <c r="C261">
        <v>28</v>
      </c>
      <c r="D261">
        <v>86</v>
      </c>
    </row>
    <row r="262" spans="1:4" x14ac:dyDescent="0.25">
      <c r="A262" t="s">
        <v>227</v>
      </c>
      <c r="B262">
        <v>20</v>
      </c>
      <c r="C262">
        <v>13</v>
      </c>
      <c r="D262">
        <v>98</v>
      </c>
    </row>
    <row r="263" spans="1:4" x14ac:dyDescent="0.25">
      <c r="A263" t="s">
        <v>228</v>
      </c>
      <c r="B263">
        <v>46</v>
      </c>
      <c r="C263">
        <v>31</v>
      </c>
      <c r="D263">
        <v>74</v>
      </c>
    </row>
    <row r="264" spans="1:4" x14ac:dyDescent="0.25">
      <c r="A264" t="s">
        <v>229</v>
      </c>
      <c r="B264">
        <v>45</v>
      </c>
      <c r="C264">
        <v>30</v>
      </c>
      <c r="D264">
        <v>116</v>
      </c>
    </row>
  </sheetData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7" zoomScaleNormal="80" workbookViewId="0">
      <selection activeCell="N9" sqref="N9:N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CONCATENATE('201902'!$M$3,'201902'!$D$3,'201902'!D5)</f>
        <v>201902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18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Tabelle'!$A$4:$C$264,3,FALSE))=TRUE,0,IF(M9=Listenvorgaben!$C$3,VLOOKUP(E9,'VMA Tabelle'!$A$4:$C$264,2,FALSE),IF(OR(M9&gt;0,H9&gt;0),VLOOKUP(E9,'VMA Tabelle'!$A$4:$C$264,3,FALSE),0)))</f>
        <v>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>
        <v>1022019</v>
      </c>
      <c r="B10" s="44">
        <v>0.5</v>
      </c>
      <c r="C10" s="44">
        <v>0.99930555555555556</v>
      </c>
      <c r="D10" s="43"/>
      <c r="E10" s="43" t="s">
        <v>64</v>
      </c>
      <c r="F10" s="43"/>
      <c r="G10" s="45"/>
      <c r="H10" s="46" t="s">
        <v>54</v>
      </c>
      <c r="I10" s="46" t="s">
        <v>54</v>
      </c>
      <c r="J10" s="46" t="s">
        <v>54</v>
      </c>
      <c r="K10" s="46"/>
      <c r="L10" s="47" t="s">
        <v>54</v>
      </c>
      <c r="M10" s="4">
        <f t="shared" ref="M10:M35" si="0">+C10-B10</f>
        <v>0.49930555555555556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28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24.6</v>
      </c>
      <c r="Q10" s="9">
        <f>IF(L10&gt;0,IF(E10&gt;0,VLOOKUP(E10,'VMA Tabelle'!A:D,3,0),20),0)</f>
        <v>28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0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0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28</v>
      </c>
      <c r="O36" s="19">
        <f>SUM(O9:O35)</f>
        <v>0</v>
      </c>
      <c r="P36" s="19">
        <f>SUM(P9:P35)</f>
        <v>24.6</v>
      </c>
      <c r="Q36" s="19">
        <f>SUM(Q9:Q35)</f>
        <v>28</v>
      </c>
    </row>
    <row r="37" spans="1:18" x14ac:dyDescent="0.25">
      <c r="L37" s="20" t="s">
        <v>40</v>
      </c>
      <c r="M37" s="79">
        <v>1</v>
      </c>
      <c r="N37" s="19">
        <f>+N36*$M$37</f>
        <v>28</v>
      </c>
      <c r="O37" s="19">
        <f>+O36*$M$37</f>
        <v>0</v>
      </c>
      <c r="P37" s="21">
        <f>-SUM(P9:P34)</f>
        <v>-24.6</v>
      </c>
      <c r="Q37" s="19">
        <f>+Q36</f>
        <v>28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31.4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8" zoomScaleNormal="80" workbookViewId="0">
      <selection activeCell="N9" sqref="N9:N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CONCATENATE('201903'!$M$3,'201903'!$D$3,'201903'!D5)</f>
        <v>201903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19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Tabelle'!$A$4:$C$264,3,FALSE))=TRUE,0,IF(M9=Listenvorgaben!$C$3,VLOOKUP(E9,'VMA Tabelle'!$A$4:$C$264,2,FALSE),IF(OR(M9&gt;0,H9&gt;0),VLOOKUP(E9,'VMA Tabelle'!$A$4:$C$264,3,FALSE),0)))</f>
        <v>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0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0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0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40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8" zoomScaleNormal="80" workbookViewId="0">
      <selection activeCell="N9" sqref="N9:N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CONCATENATE('201904'!$M$3,'201904'!$D$3,'201904'!D5)</f>
        <v>201904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20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Tabelle'!$A$4:$C$264,3,FALSE))=TRUE,0,IF(M9=Listenvorgaben!$C$3,VLOOKUP(E9,'VMA Tabelle'!$A$4:$C$264,2,FALSE),IF(OR(M9&gt;0,H9&gt;0),VLOOKUP(E9,'VMA Tabelle'!$A$4:$C$264,3,FALSE),0)))</f>
        <v>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0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0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0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40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8" zoomScaleNormal="80" workbookViewId="0">
      <selection activeCell="N9" sqref="N9:N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CONCATENATE('201905'!$M$3,'201905'!$D$3,'201905'!D5)</f>
        <v>201905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21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Tabelle'!$A$4:$C$264,3,FALSE))=TRUE,0,IF(M9=Listenvorgaben!$C$3,VLOOKUP(E9,'VMA Tabelle'!$A$4:$C$264,2,FALSE),IF(OR(M9&gt;0,H9&gt;0),VLOOKUP(E9,'VMA Tabelle'!$A$4:$C$264,3,FALSE),0)))</f>
        <v>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0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0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0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40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8" zoomScaleNormal="80" workbookViewId="0">
      <selection activeCell="N9" sqref="N9:N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CONCATENATE('201906'!$M$3,'201906'!$D$3,'201906'!D5)</f>
        <v>201906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22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Tabelle'!$A$4:$C$264,3,FALSE))=TRUE,0,IF(M9=Listenvorgaben!$C$3,VLOOKUP(E9,'VMA Tabelle'!$A$4:$C$264,2,FALSE),IF(OR(M9&gt;0,H9&gt;0),VLOOKUP(E9,'VMA Tabelle'!$A$4:$C$264,3,FALSE),0)))</f>
        <v>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0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0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0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40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8" zoomScaleNormal="80" workbookViewId="0">
      <selection activeCell="N9" sqref="N9:N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CONCATENATE('201907'!$M$3,'201907'!$D$3,'201907'!D5)</f>
        <v>201907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23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Tabelle'!$A$4:$C$264,3,FALSE))=TRUE,0,IF(M9=Listenvorgaben!$C$3,VLOOKUP(E9,'VMA Tabelle'!$A$4:$C$264,2,FALSE),IF(OR(M9&gt;0,H9&gt;0),VLOOKUP(E9,'VMA Tabelle'!$A$4:$C$264,3,FALSE),0)))</f>
        <v>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0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0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0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40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8" zoomScaleNormal="80" workbookViewId="0">
      <selection activeCell="N9" sqref="N9:N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CONCATENATE('201908'!$M$3,'201908'!$D$3,'201908'!D5)</f>
        <v>201908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24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Tabelle'!$A$4:$C$264,3,FALSE))=TRUE,0,IF(M9=Listenvorgaben!$C$3,VLOOKUP(E9,'VMA Tabelle'!$A$4:$C$264,2,FALSE),IF(OR(M9&gt;0,H9&gt;0),VLOOKUP(E9,'VMA Tabelle'!$A$4:$C$264,3,FALSE),0)))</f>
        <v>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0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0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0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40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8" zoomScaleNormal="80" workbookViewId="0">
      <selection activeCell="N9" sqref="N9:N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47</v>
      </c>
      <c r="B1" s="81"/>
      <c r="C1" s="82"/>
      <c r="D1" s="83"/>
      <c r="E1" s="81"/>
      <c r="F1" s="58" t="s">
        <v>48</v>
      </c>
      <c r="G1" s="10"/>
      <c r="H1" s="59"/>
      <c r="K1" s="58" t="str">
        <f>CONCATENATE('201909'!$M$3,'201909'!$D$3,'201909'!D5)</f>
        <v>201909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2019</v>
      </c>
      <c r="E3" s="62" t="s">
        <v>7</v>
      </c>
      <c r="F3" s="64" t="s">
        <v>49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25</v>
      </c>
      <c r="E5" s="62" t="s">
        <v>38</v>
      </c>
      <c r="F5" s="65"/>
      <c r="G5" s="78"/>
      <c r="K5" s="18" t="s">
        <v>46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43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45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44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Tabelle'!$A$4:$C$264,3,FALSE))=TRUE,0,IF(M9=Listenvorgaben!$C$3,VLOOKUP(E9,'VMA Tabelle'!$A$4:$C$264,2,FALSE),IF(OR(M9&gt;0,H9&gt;0),VLOOKUP(E9,'VMA Tabelle'!$A$4:$C$264,3,FALSE),0)))</f>
        <v>0</v>
      </c>
      <c r="O9" s="8">
        <f>IF(E9&gt;0,0,IF(M9=Listenvorgaben!$C$3,24,IF(OR(M9&gt;Listenvorgaben!$C$2,H9&gt;0),12,0)))</f>
        <v>0</v>
      </c>
      <c r="P9" s="8">
        <f>MIN(N9+O9,IF(I9&gt;0,IF(E9&gt;0,VLOOKUP(E9,'VMA Tabelle'!A:C,2,0),24)*0.2,0)+IF(J9&gt;0,IF(E9&gt;0,VLOOKUP(E9,'VMA Tabelle'!A:C,2,0),24)*0.4,0)+IF(K9&gt;0,IF(E9&gt;0,VLOOKUP(E9,'VMA Tabelle'!A:C,2,0),24)*0.4,0))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Tabelle'!$A$4:$C$264,3,FALSE))=TRUE,0,IF(M10=Listenvorgaben!$C$3,VLOOKUP(E10,'VMA Tabelle'!$A$4:$C$264,2,FALSE),IF(OR(M10&gt;0,H10&gt;0),VLOOKUP(E10,'VMA Tabelle'!$A$4:$C$264,3,FALSE),0)))</f>
        <v>0</v>
      </c>
      <c r="O10" s="8">
        <f>IF(E10&gt;0,0,IF(M10=Listenvorgaben!$C$3,24,IF(OR(M10&gt;Listenvorgaben!$C$2,H10&gt;0),12,0)))</f>
        <v>0</v>
      </c>
      <c r="P10" s="8">
        <f>MIN(N10+O10,IF(I10&gt;0,IF(E10&gt;0,VLOOKUP(E10,'VMA Tabelle'!A:C,2,0),24)*0.2,0)+IF(J10&gt;0,IF(E10&gt;0,VLOOKUP(E10,'VMA Tabelle'!A:C,2,0),24)*0.4,0)+IF(K10&gt;0,IF(E10&gt;0,VLOOKUP(E10,'VMA Tabelle'!A:C,2,0),24)*0.4,0))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Tabelle'!$A$4:$C$264,3,FALSE))=TRUE,0,IF(M11=Listenvorgaben!$C$3,VLOOKUP(E11,'VMA Tabelle'!$A$4:$C$264,2,FALSE),IF(OR(M11&gt;0,H11&gt;0),VLOOKUP(E11,'VMA Tabelle'!$A$4:$C$264,3,FALSE),0)))</f>
        <v>0</v>
      </c>
      <c r="O11" s="8">
        <f>IF(E11&gt;0,0,IF(M11=Listenvorgaben!$C$3,24,IF(OR(M11&gt;Listenvorgaben!$C$2,H11&gt;0),12,0)))</f>
        <v>0</v>
      </c>
      <c r="P11" s="8">
        <f>MIN(N11+O11,IF(I11&gt;0,IF(E11&gt;0,VLOOKUP(E11,'VMA Tabelle'!A:C,2,0),24)*0.2,0)+IF(J11&gt;0,IF(E11&gt;0,VLOOKUP(E11,'VMA Tabelle'!A:C,2,0),24)*0.4,0)+IF(K11&gt;0,IF(E11&gt;0,VLOOKUP(E11,'VMA Tabelle'!A:C,2,0),24)*0.4,0))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Tabelle'!$A$4:$C$264,3,FALSE))=TRUE,0,IF(M12=Listenvorgaben!$C$3,VLOOKUP(E12,'VMA Tabelle'!$A$4:$C$264,2,FALSE),IF(OR(M12&gt;0,H12&gt;0),VLOOKUP(E12,'VMA Tabelle'!$A$4:$C$264,3,FALSE),0)))</f>
        <v>0</v>
      </c>
      <c r="O12" s="8">
        <f>IF(E12&gt;0,0,IF(M12=Listenvorgaben!$C$3,24,IF(OR(M12&gt;Listenvorgaben!$C$2,H12&gt;0),12,0)))</f>
        <v>0</v>
      </c>
      <c r="P12" s="8">
        <f>MIN(N12+O12,IF(I12&gt;0,IF(E12&gt;0,VLOOKUP(E12,'VMA Tabelle'!A:C,2,0),24)*0.2,0)+IF(J12&gt;0,IF(E12&gt;0,VLOOKUP(E12,'VMA Tabelle'!A:C,2,0),24)*0.4,0)+IF(K12&gt;0,IF(E12&gt;0,VLOOKUP(E12,'VMA Tabelle'!A:C,2,0),24)*0.4,0))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Tabelle'!$A$4:$C$264,3,FALSE))=TRUE,0,IF(M13=Listenvorgaben!$C$3,VLOOKUP(E13,'VMA Tabelle'!$A$4:$C$264,2,FALSE),IF(OR(M13&gt;0,H13&gt;0),VLOOKUP(E13,'VMA Tabelle'!$A$4:$C$264,3,FALSE),0)))</f>
        <v>0</v>
      </c>
      <c r="O13" s="8">
        <f>IF(E13&gt;0,0,IF(M13=Listenvorgaben!$C$3,24,IF(OR(M13&gt;Listenvorgaben!$C$2,H13&gt;0),12,0)))</f>
        <v>0</v>
      </c>
      <c r="P13" s="8">
        <f>MIN(N13+O13,IF(I13&gt;0,IF(E13&gt;0,VLOOKUP(E13,'VMA Tabelle'!A:C,2,0),24)*0.2,0)+IF(J13&gt;0,IF(E13&gt;0,VLOOKUP(E13,'VMA Tabelle'!A:C,2,0),24)*0.4,0)+IF(K13&gt;0,IF(E13&gt;0,VLOOKUP(E13,'VMA Tabelle'!A:C,2,0),24)*0.4,0))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Tabelle'!$A$4:$C$264,3,FALSE))=TRUE,0,IF(M14=Listenvorgaben!$C$3,VLOOKUP(E14,'VMA Tabelle'!$A$4:$C$264,2,FALSE),IF(OR(M14&gt;0,H14&gt;0),VLOOKUP(E14,'VMA Tabelle'!$A$4:$C$264,3,FALSE),0)))</f>
        <v>0</v>
      </c>
      <c r="O14" s="8">
        <f>IF(E14&gt;0,0,IF(M14=Listenvorgaben!$C$3,24,IF(OR(M14&gt;Listenvorgaben!$C$2,H14&gt;0),12,0)))</f>
        <v>0</v>
      </c>
      <c r="P14" s="8">
        <f>MIN(N14+O14,IF(I14&gt;0,IF(E14&gt;0,VLOOKUP(E14,'VMA Tabelle'!A:C,2,0),24)*0.2,0)+IF(J14&gt;0,IF(E14&gt;0,VLOOKUP(E14,'VMA Tabelle'!A:C,2,0),24)*0.4,0)+IF(K14&gt;0,IF(E14&gt;0,VLOOKUP(E14,'VMA Tabelle'!A:C,2,0),24)*0.4,0))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Tabelle'!$A$4:$C$264,3,FALSE))=TRUE,0,IF(M15=Listenvorgaben!$C$3,VLOOKUP(E15,'VMA Tabelle'!$A$4:$C$264,2,FALSE),IF(OR(M15&gt;0,H15&gt;0),VLOOKUP(E15,'VMA Tabelle'!$A$4:$C$264,3,FALSE),0)))</f>
        <v>0</v>
      </c>
      <c r="O15" s="8">
        <f>IF(E15&gt;0,0,IF(M15=Listenvorgaben!$C$3,24,IF(OR(M15&gt;Listenvorgaben!$C$2,H15&gt;0),12,0)))</f>
        <v>0</v>
      </c>
      <c r="P15" s="8">
        <f>MIN(N15+O15,IF(I15&gt;0,IF(E15&gt;0,VLOOKUP(E15,'VMA Tabelle'!A:C,2,0),24)*0.2,0)+IF(J15&gt;0,IF(E15&gt;0,VLOOKUP(E15,'VMA Tabelle'!A:C,2,0),24)*0.4,0)+IF(K15&gt;0,IF(E15&gt;0,VLOOKUP(E15,'VMA Tabelle'!A:C,2,0),24)*0.4,0))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Tabelle'!$A$4:$C$264,3,FALSE))=TRUE,0,IF(M16=Listenvorgaben!$C$3,VLOOKUP(E16,'VMA Tabelle'!$A$4:$C$264,2,FALSE),IF(OR(M16&gt;0,H16&gt;0),VLOOKUP(E16,'VMA Tabelle'!$A$4:$C$264,3,FALSE),0)))</f>
        <v>0</v>
      </c>
      <c r="O16" s="8">
        <f>IF(E16&gt;0,0,IF(M16=Listenvorgaben!$C$3,24,IF(OR(M16&gt;Listenvorgaben!$C$2,H16&gt;0),12,0)))</f>
        <v>0</v>
      </c>
      <c r="P16" s="8">
        <f>MIN(N16+O16,IF(I16&gt;0,IF(E16&gt;0,VLOOKUP(E16,'VMA Tabelle'!A:C,2,0),24)*0.2,0)+IF(J16&gt;0,IF(E16&gt;0,VLOOKUP(E16,'VMA Tabelle'!A:C,2,0),24)*0.4,0)+IF(K16&gt;0,IF(E16&gt;0,VLOOKUP(E16,'VMA Tabelle'!A:C,2,0),24)*0.4,0))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Tabelle'!$A$4:$C$264,3,FALSE))=TRUE,0,IF(M17=Listenvorgaben!$C$3,VLOOKUP(E17,'VMA Tabelle'!$A$4:$C$264,2,FALSE),IF(OR(M17&gt;0,H17&gt;0),VLOOKUP(E17,'VMA Tabelle'!$A$4:$C$264,3,FALSE),0)))</f>
        <v>0</v>
      </c>
      <c r="O17" s="8">
        <f>IF(E17&gt;0,0,IF(M17=Listenvorgaben!$C$3,24,IF(OR(M17&gt;Listenvorgaben!$C$2,H17&gt;0),12,0)))</f>
        <v>0</v>
      </c>
      <c r="P17" s="8">
        <f>MIN(N17+O17,IF(I17&gt;0,IF(E17&gt;0,VLOOKUP(E17,'VMA Tabelle'!A:C,2,0),24)*0.2,0)+IF(J17&gt;0,IF(E17&gt;0,VLOOKUP(E17,'VMA Tabelle'!A:C,2,0),24)*0.4,0)+IF(K17&gt;0,IF(E17&gt;0,VLOOKUP(E17,'VMA Tabelle'!A:C,2,0),24)*0.4,0))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Tabelle'!$A$4:$C$264,3,FALSE))=TRUE,0,IF(M18=Listenvorgaben!$C$3,VLOOKUP(E18,'VMA Tabelle'!$A$4:$C$264,2,FALSE),IF(OR(M18&gt;0,H18&gt;0),VLOOKUP(E18,'VMA Tabelle'!$A$4:$C$264,3,FALSE),0)))</f>
        <v>0</v>
      </c>
      <c r="O18" s="8">
        <f>IF(E18&gt;0,0,IF(M18=Listenvorgaben!$C$3,24,IF(OR(M18&gt;Listenvorgaben!$C$2,H18&gt;0),12,0)))</f>
        <v>0</v>
      </c>
      <c r="P18" s="8">
        <f>MIN(N18+O18,IF(I18&gt;0,IF(E18&gt;0,VLOOKUP(E18,'VMA Tabelle'!A:C,2,0),24)*0.2,0)+IF(J18&gt;0,IF(E18&gt;0,VLOOKUP(E18,'VMA Tabelle'!A:C,2,0),24)*0.4,0)+IF(K18&gt;0,IF(E18&gt;0,VLOOKUP(E18,'VMA Tabelle'!A:C,2,0),24)*0.4,0))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Tabelle'!$A$4:$C$264,3,FALSE))=TRUE,0,IF(M19=Listenvorgaben!$C$3,VLOOKUP(E19,'VMA Tabelle'!$A$4:$C$264,2,FALSE),IF(OR(M19&gt;0,H19&gt;0),VLOOKUP(E19,'VMA Tabelle'!$A$4:$C$264,3,FALSE),0)))</f>
        <v>0</v>
      </c>
      <c r="O19" s="8">
        <f>IF(E19&gt;0,0,IF(M19=Listenvorgaben!$C$3,24,IF(OR(M19&gt;Listenvorgaben!$C$2,H19&gt;0),12,0)))</f>
        <v>0</v>
      </c>
      <c r="P19" s="8">
        <f>MIN(N19+O19,IF(I19&gt;0,IF(E19&gt;0,VLOOKUP(E19,'VMA Tabelle'!A:C,2,0),24)*0.2,0)+IF(J19&gt;0,IF(E19&gt;0,VLOOKUP(E19,'VMA Tabelle'!A:C,2,0),24)*0.4,0)+IF(K19&gt;0,IF(E19&gt;0,VLOOKUP(E19,'VMA Tabelle'!A:C,2,0),24)*0.4,0))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Tabelle'!$A$4:$C$264,3,FALSE))=TRUE,0,IF(M20=Listenvorgaben!$C$3,VLOOKUP(E20,'VMA Tabelle'!$A$4:$C$264,2,FALSE),IF(OR(M20&gt;0,H20&gt;0),VLOOKUP(E20,'VMA Tabelle'!$A$4:$C$264,3,FALSE),0)))</f>
        <v>0</v>
      </c>
      <c r="O20" s="8">
        <f>IF(E20&gt;0,0,IF(M20=Listenvorgaben!$C$3,24,IF(OR(M20&gt;Listenvorgaben!$C$2,H20&gt;0),12,0)))</f>
        <v>0</v>
      </c>
      <c r="P20" s="8">
        <f>MIN(N20+O20,IF(I20&gt;0,IF(E20&gt;0,VLOOKUP(E20,'VMA Tabelle'!A:C,2,0),24)*0.2,0)+IF(J20&gt;0,IF(E20&gt;0,VLOOKUP(E20,'VMA Tabelle'!A:C,2,0),24)*0.4,0)+IF(K20&gt;0,IF(E20&gt;0,VLOOKUP(E20,'VMA Tabelle'!A:C,2,0),24)*0.4,0))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Tabelle'!$A$4:$C$264,3,FALSE))=TRUE,0,IF(M21=Listenvorgaben!$C$3,VLOOKUP(E21,'VMA Tabelle'!$A$4:$C$264,2,FALSE),IF(OR(M21&gt;0,H21&gt;0),VLOOKUP(E21,'VMA Tabelle'!$A$4:$C$264,3,FALSE),0)))</f>
        <v>0</v>
      </c>
      <c r="O21" s="8">
        <f>IF(E21&gt;0,0,IF(M21=Listenvorgaben!$C$3,24,IF(OR(M21&gt;Listenvorgaben!$C$2,H21&gt;0),12,0)))</f>
        <v>0</v>
      </c>
      <c r="P21" s="8">
        <f>MIN(N21+O21,IF(I21&gt;0,IF(E21&gt;0,VLOOKUP(E21,'VMA Tabelle'!A:C,2,0),24)*0.2,0)+IF(J21&gt;0,IF(E21&gt;0,VLOOKUP(E21,'VMA Tabelle'!A:C,2,0),24)*0.4,0)+IF(K21&gt;0,IF(E21&gt;0,VLOOKUP(E21,'VMA Tabelle'!A:C,2,0),24)*0.4,0))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Tabelle'!$A$4:$C$264,3,FALSE))=TRUE,0,IF(M22=Listenvorgaben!$C$3,VLOOKUP(E22,'VMA Tabelle'!$A$4:$C$264,2,FALSE),IF(OR(M22&gt;0,H22&gt;0),VLOOKUP(E22,'VMA Tabelle'!$A$4:$C$264,3,FALSE),0)))</f>
        <v>0</v>
      </c>
      <c r="O22" s="8">
        <f>IF(E22&gt;0,0,IF(M22=Listenvorgaben!$C$3,24,IF(OR(M22&gt;Listenvorgaben!$C$2,H22&gt;0),12,0)))</f>
        <v>0</v>
      </c>
      <c r="P22" s="8">
        <f>MIN(N22+O22,IF(I22&gt;0,IF(E22&gt;0,VLOOKUP(E22,'VMA Tabelle'!A:C,2,0),24)*0.2,0)+IF(J22&gt;0,IF(E22&gt;0,VLOOKUP(E22,'VMA Tabelle'!A:C,2,0),24)*0.4,0)+IF(K22&gt;0,IF(E22&gt;0,VLOOKUP(E22,'VMA Tabelle'!A:C,2,0),24)*0.4,0))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Tabelle'!$A$4:$C$264,3,FALSE))=TRUE,0,IF(M23=Listenvorgaben!$C$3,VLOOKUP(E23,'VMA Tabelle'!$A$4:$C$264,2,FALSE),IF(OR(M23&gt;0,H23&gt;0),VLOOKUP(E23,'VMA Tabelle'!$A$4:$C$264,3,FALSE),0)))</f>
        <v>0</v>
      </c>
      <c r="O23" s="8">
        <f>IF(E23&gt;0,0,IF(M23=Listenvorgaben!$C$3,24,IF(OR(M23&gt;Listenvorgaben!$C$2,H23&gt;0),12,0)))</f>
        <v>0</v>
      </c>
      <c r="P23" s="8">
        <f>MIN(N23+O23,IF(I23&gt;0,IF(E23&gt;0,VLOOKUP(E23,'VMA Tabelle'!A:C,2,0),24)*0.2,0)+IF(J23&gt;0,IF(E23&gt;0,VLOOKUP(E23,'VMA Tabelle'!A:C,2,0),24)*0.4,0)+IF(K23&gt;0,IF(E23&gt;0,VLOOKUP(E23,'VMA Tabelle'!A:C,2,0),24)*0.4,0))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Tabelle'!$A$4:$C$264,3,FALSE))=TRUE,0,IF(M24=Listenvorgaben!$C$3,VLOOKUP(E24,'VMA Tabelle'!$A$4:$C$264,2,FALSE),IF(OR(M24&gt;0,H24&gt;0),VLOOKUP(E24,'VMA Tabelle'!$A$4:$C$264,3,FALSE),0)))</f>
        <v>0</v>
      </c>
      <c r="O24" s="8">
        <f>IF(E24&gt;0,0,IF(M24=Listenvorgaben!$C$3,24,IF(OR(M24&gt;Listenvorgaben!$C$2,H24&gt;0),12,0)))</f>
        <v>0</v>
      </c>
      <c r="P24" s="8">
        <f>MIN(N24+O24,IF(I24&gt;0,IF(E24&gt;0,VLOOKUP(E24,'VMA Tabelle'!A:C,2,0),24)*0.2,0)+IF(J24&gt;0,IF(E24&gt;0,VLOOKUP(E24,'VMA Tabelle'!A:C,2,0),24)*0.4,0)+IF(K24&gt;0,IF(E24&gt;0,VLOOKUP(E24,'VMA Tabelle'!A:C,2,0),24)*0.4,0))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Tabelle'!$A$4:$C$264,3,FALSE))=TRUE,0,IF(M25=Listenvorgaben!$C$3,VLOOKUP(E25,'VMA Tabelle'!$A$4:$C$264,2,FALSE),IF(OR(M25&gt;0,H25&gt;0),VLOOKUP(E25,'VMA Tabelle'!$A$4:$C$264,3,FALSE),0)))</f>
        <v>0</v>
      </c>
      <c r="O25" s="8">
        <f>IF(E25&gt;0,0,IF(M25=Listenvorgaben!$C$3,24,IF(OR(M25&gt;Listenvorgaben!$C$2,H25&gt;0),12,0)))</f>
        <v>0</v>
      </c>
      <c r="P25" s="8">
        <f>MIN(N25+O25,IF(I25&gt;0,IF(E25&gt;0,VLOOKUP(E25,'VMA Tabelle'!A:C,2,0),24)*0.2,0)+IF(J25&gt;0,IF(E25&gt;0,VLOOKUP(E25,'VMA Tabelle'!A:C,2,0),24)*0.4,0)+IF(K25&gt;0,IF(E25&gt;0,VLOOKUP(E25,'VMA Tabelle'!A:C,2,0),24)*0.4,0))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Tabelle'!$A$4:$C$264,3,FALSE))=TRUE,0,IF(M26=Listenvorgaben!$C$3,VLOOKUP(E26,'VMA Tabelle'!$A$4:$C$264,2,FALSE),IF(OR(M26&gt;0,H26&gt;0),VLOOKUP(E26,'VMA Tabelle'!$A$4:$C$264,3,FALSE),0)))</f>
        <v>0</v>
      </c>
      <c r="O26" s="8">
        <f>IF(E26&gt;0,0,IF(M26=Listenvorgaben!$C$3,24,IF(OR(M26&gt;Listenvorgaben!$C$2,H26&gt;0),12,0)))</f>
        <v>0</v>
      </c>
      <c r="P26" s="8">
        <f>MIN(N26+O26,IF(I26&gt;0,IF(E26&gt;0,VLOOKUP(E26,'VMA Tabelle'!A:C,2,0),24)*0.2,0)+IF(J26&gt;0,IF(E26&gt;0,VLOOKUP(E26,'VMA Tabelle'!A:C,2,0),24)*0.4,0)+IF(K26&gt;0,IF(E26&gt;0,VLOOKUP(E26,'VMA Tabelle'!A:C,2,0),24)*0.4,0))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Tabelle'!$A$4:$C$264,3,FALSE))=TRUE,0,IF(M27=Listenvorgaben!$C$3,VLOOKUP(E27,'VMA Tabelle'!$A$4:$C$264,2,FALSE),IF(OR(M27&gt;0,H27&gt;0),VLOOKUP(E27,'VMA Tabelle'!$A$4:$C$264,3,FALSE),0)))</f>
        <v>0</v>
      </c>
      <c r="O27" s="8">
        <f>IF(E27&gt;0,0,IF(M27=Listenvorgaben!$C$3,24,IF(OR(M27&gt;Listenvorgaben!$C$2,H27&gt;0),12,0)))</f>
        <v>0</v>
      </c>
      <c r="P27" s="8">
        <f>MIN(N27+O27,IF(I27&gt;0,IF(E27&gt;0,VLOOKUP(E27,'VMA Tabelle'!A:C,2,0),24)*0.2,0)+IF(J27&gt;0,IF(E27&gt;0,VLOOKUP(E27,'VMA Tabelle'!A:C,2,0),24)*0.4,0)+IF(K27&gt;0,IF(E27&gt;0,VLOOKUP(E27,'VMA Tabelle'!A:C,2,0),24)*0.4,0))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Tabelle'!$A$4:$C$264,3,FALSE))=TRUE,0,IF(M28=Listenvorgaben!$C$3,VLOOKUP(E28,'VMA Tabelle'!$A$4:$C$264,2,FALSE),IF(OR(M28&gt;0,H28&gt;0),VLOOKUP(E28,'VMA Tabelle'!$A$4:$C$264,3,FALSE),0)))</f>
        <v>0</v>
      </c>
      <c r="O28" s="8">
        <f>IF(E28&gt;0,0,IF(M28=Listenvorgaben!$C$3,24,IF(OR(M28&gt;Listenvorgaben!$C$2,H28&gt;0),12,0)))</f>
        <v>0</v>
      </c>
      <c r="P28" s="8">
        <f>MIN(N28+O28,IF(I28&gt;0,IF(E28&gt;0,VLOOKUP(E28,'VMA Tabelle'!A:C,2,0),24)*0.2,0)+IF(J28&gt;0,IF(E28&gt;0,VLOOKUP(E28,'VMA Tabelle'!A:C,2,0),24)*0.4,0)+IF(K28&gt;0,IF(E28&gt;0,VLOOKUP(E28,'VMA Tabelle'!A:C,2,0),24)*0.4,0))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Tabelle'!$A$4:$C$264,3,FALSE))=TRUE,0,IF(M29=Listenvorgaben!$C$3,VLOOKUP(E29,'VMA Tabelle'!$A$4:$C$264,2,FALSE),IF(OR(M29&gt;0,H29&gt;0),VLOOKUP(E29,'VMA Tabelle'!$A$4:$C$264,3,FALSE),0)))</f>
        <v>0</v>
      </c>
      <c r="O29" s="8">
        <f>IF(E29&gt;0,0,IF(M29=Listenvorgaben!$C$3,24,IF(OR(M29&gt;Listenvorgaben!$C$2,H29&gt;0),12,0)))</f>
        <v>0</v>
      </c>
      <c r="P29" s="8">
        <f>MIN(N29+O29,IF(I29&gt;0,IF(E29&gt;0,VLOOKUP(E29,'VMA Tabelle'!A:C,2,0),24)*0.2,0)+IF(J29&gt;0,IF(E29&gt;0,VLOOKUP(E29,'VMA Tabelle'!A:C,2,0),24)*0.4,0)+IF(K29&gt;0,IF(E29&gt;0,VLOOKUP(E29,'VMA Tabelle'!A:C,2,0),24)*0.4,0))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Tabelle'!$A$4:$C$264,3,FALSE))=TRUE,0,IF(M30=Listenvorgaben!$C$3,VLOOKUP(E30,'VMA Tabelle'!$A$4:$C$264,2,FALSE),IF(OR(M30&gt;0,H30&gt;0),VLOOKUP(E30,'VMA Tabelle'!$A$4:$C$264,3,FALSE),0)))</f>
        <v>0</v>
      </c>
      <c r="O30" s="8">
        <f>IF(E30&gt;0,0,IF(M30=Listenvorgaben!$C$3,24,IF(OR(M30&gt;Listenvorgaben!$C$2,H30&gt;0),12,0)))</f>
        <v>0</v>
      </c>
      <c r="P30" s="8">
        <f>MIN(N30+O30,IF(I30&gt;0,IF(E30&gt;0,VLOOKUP(E30,'VMA Tabelle'!A:C,2,0),24)*0.2,0)+IF(J30&gt;0,IF(E30&gt;0,VLOOKUP(E30,'VMA Tabelle'!A:C,2,0),24)*0.4,0)+IF(K30&gt;0,IF(E30&gt;0,VLOOKUP(E30,'VMA Tabelle'!A:C,2,0),24)*0.4,0))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Tabelle'!$A$4:$C$264,3,FALSE))=TRUE,0,IF(M31=Listenvorgaben!$C$3,VLOOKUP(E31,'VMA Tabelle'!$A$4:$C$264,2,FALSE),IF(OR(M31&gt;0,H31&gt;0),VLOOKUP(E31,'VMA Tabelle'!$A$4:$C$264,3,FALSE),0)))</f>
        <v>0</v>
      </c>
      <c r="O31" s="8">
        <f>IF(E31&gt;0,0,IF(M31=Listenvorgaben!$C$3,24,IF(OR(M31&gt;Listenvorgaben!$C$2,H31&gt;0),12,0)))</f>
        <v>0</v>
      </c>
      <c r="P31" s="8">
        <f>MIN(N31+O31,IF(I31&gt;0,IF(E31&gt;0,VLOOKUP(E31,'VMA Tabelle'!A:C,2,0),24)*0.2,0)+IF(J31&gt;0,IF(E31&gt;0,VLOOKUP(E31,'VMA Tabelle'!A:C,2,0),24)*0.4,0)+IF(K31&gt;0,IF(E31&gt;0,VLOOKUP(E31,'VMA Tabelle'!A:C,2,0),24)*0.4,0))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Tabelle'!$A$4:$C$264,3,FALSE))=TRUE,0,IF(M32=Listenvorgaben!$C$3,VLOOKUP(E32,'VMA Tabelle'!$A$4:$C$264,2,FALSE),IF(OR(M32&gt;0,H32&gt;0),VLOOKUP(E32,'VMA Tabelle'!$A$4:$C$264,3,FALSE),0)))</f>
        <v>0</v>
      </c>
      <c r="O32" s="8">
        <f>IF(E32&gt;0,0,IF(M32=Listenvorgaben!$C$3,24,IF(OR(M32&gt;Listenvorgaben!$C$2,H32&gt;0),12,0)))</f>
        <v>0</v>
      </c>
      <c r="P32" s="8">
        <f>MIN(N32+O32,IF(I32&gt;0,IF(E32&gt;0,VLOOKUP(E32,'VMA Tabelle'!A:C,2,0),24)*0.2,0)+IF(J32&gt;0,IF(E32&gt;0,VLOOKUP(E32,'VMA Tabelle'!A:C,2,0),24)*0.4,0)+IF(K32&gt;0,IF(E32&gt;0,VLOOKUP(E32,'VMA Tabelle'!A:C,2,0),24)*0.4,0))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Tabelle'!$A$4:$C$264,3,FALSE))=TRUE,0,IF(M33=Listenvorgaben!$C$3,VLOOKUP(E33,'VMA Tabelle'!$A$4:$C$264,2,FALSE),IF(OR(M33&gt;0,H33&gt;0),VLOOKUP(E33,'VMA Tabelle'!$A$4:$C$264,3,FALSE),0)))</f>
        <v>0</v>
      </c>
      <c r="O33" s="8">
        <f>IF(E33&gt;0,0,IF(M33=Listenvorgaben!$C$3,24,IF(OR(M33&gt;Listenvorgaben!$C$2,H33&gt;0),12,0)))</f>
        <v>0</v>
      </c>
      <c r="P33" s="8">
        <f>MIN(N33+O33,IF(I33&gt;0,IF(E33&gt;0,VLOOKUP(E33,'VMA Tabelle'!A:C,2,0),24)*0.2,0)+IF(J33&gt;0,IF(E33&gt;0,VLOOKUP(E33,'VMA Tabelle'!A:C,2,0),24)*0.4,0)+IF(K33&gt;0,IF(E33&gt;0,VLOOKUP(E33,'VMA Tabelle'!A:C,2,0),24)*0.4,0))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Tabelle'!$A$4:$C$264,3,FALSE))=TRUE,0,IF(M34=Listenvorgaben!$C$3,VLOOKUP(E34,'VMA Tabelle'!$A$4:$C$264,2,FALSE),IF(OR(M34&gt;0,H34&gt;0),VLOOKUP(E34,'VMA Tabelle'!$A$4:$C$264,3,FALSE),0)))</f>
        <v>0</v>
      </c>
      <c r="O34" s="8">
        <f>IF(E34&gt;0,0,IF(M34=Listenvorgaben!$C$3,24,IF(OR(M34&gt;Listenvorgaben!$C$2,H34&gt;0),12,0)))</f>
        <v>0</v>
      </c>
      <c r="P34" s="8">
        <f>MIN(N34+O34,IF(I34&gt;0,IF(E34&gt;0,VLOOKUP(E34,'VMA Tabelle'!A:C,2,0),24)*0.2,0)+IF(J34&gt;0,IF(E34&gt;0,VLOOKUP(E34,'VMA Tabelle'!A:C,2,0),24)*0.4,0)+IF(K34&gt;0,IF(E34&gt;0,VLOOKUP(E34,'VMA Tabelle'!A:C,2,0),24)*0.4,0))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Tabelle'!$A$4:$C$264,3,FALSE))=TRUE,0,IF(M35=Listenvorgaben!$C$3,VLOOKUP(E35,'VMA Tabelle'!$A$4:$C$264,2,FALSE),IF(OR(M35&gt;0,H35&gt;0),VLOOKUP(E35,'VMA Tabelle'!$A$4:$C$264,3,FALSE),0)))</f>
        <v>0</v>
      </c>
      <c r="O35" s="8">
        <f>IF(E35&gt;0,0,IF(M35=Listenvorgaben!$C$3,24,IF(OR(M35&gt;Listenvorgaben!$C$2,H35&gt;0),12,0)))</f>
        <v>0</v>
      </c>
      <c r="P35" s="8">
        <f>MIN(N35+O35,IF(I35&gt;0,IF(E35&gt;0,VLOOKUP(E35,'VMA Tabelle'!A:C,2,0),24)*0.2,0)+IF(J35&gt;0,IF(E35&gt;0,VLOOKUP(E35,'VMA Tabelle'!A:C,2,0),24)*0.4,0)+IF(K35&gt;0,IF(E35&gt;0,VLOOKUP(E35,'VMA Tabelle'!A:C,2,0),24)*0.4,0))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40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41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42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e61c4e05-ab62-4902-b160-f2a715f6a21f</BSO999929>
</file>

<file path=customXml/itemProps1.xml><?xml version="1.0" encoding="utf-8"?>
<ds:datastoreItem xmlns:ds="http://schemas.openxmlformats.org/officeDocument/2006/customXml" ds:itemID="{79F7F7D6-C839-4046-8B59-FB356A72279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201901</vt:lpstr>
      <vt:lpstr>201902</vt:lpstr>
      <vt:lpstr>201903</vt:lpstr>
      <vt:lpstr>201904</vt:lpstr>
      <vt:lpstr>201905</vt:lpstr>
      <vt:lpstr>201906</vt:lpstr>
      <vt:lpstr>201907</vt:lpstr>
      <vt:lpstr>201908</vt:lpstr>
      <vt:lpstr>201909</vt:lpstr>
      <vt:lpstr>201910</vt:lpstr>
      <vt:lpstr>201911</vt:lpstr>
      <vt:lpstr>201912</vt:lpstr>
      <vt:lpstr>Listenvorgaben</vt:lpstr>
      <vt:lpstr>VMA Tabelle</vt:lpstr>
      <vt:lpstr>'201901'!Druckbereich</vt:lpstr>
      <vt:lpstr>'201902'!Druckbereich</vt:lpstr>
      <vt:lpstr>'201903'!Druckbereich</vt:lpstr>
      <vt:lpstr>'201904'!Druckbereich</vt:lpstr>
      <vt:lpstr>'201905'!Druckbereich</vt:lpstr>
      <vt:lpstr>'201906'!Druckbereich</vt:lpstr>
      <vt:lpstr>'201907'!Druckbereich</vt:lpstr>
      <vt:lpstr>'201908'!Druckbereich</vt:lpstr>
      <vt:lpstr>'201909'!Druckbereich</vt:lpstr>
      <vt:lpstr>'201910'!Druckbereich</vt:lpstr>
      <vt:lpstr>'201911'!Druckbereich</vt:lpstr>
      <vt:lpstr>'201912'!Druckbereich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Selle, Martin</dc:creator>
  <cp:lastModifiedBy>Flemming, Jessica</cp:lastModifiedBy>
  <cp:lastPrinted>2019-01-10T08:40:42Z</cp:lastPrinted>
  <dcterms:created xsi:type="dcterms:W3CDTF">2014-06-12T18:13:59Z</dcterms:created>
  <dcterms:modified xsi:type="dcterms:W3CDTF">2019-06-20T06:48:00Z</dcterms:modified>
</cp:coreProperties>
</file>